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at\Dropbox\CBN\1CLASES ACTUALES\Analisis de Datos\"/>
    </mc:Choice>
  </mc:AlternateContent>
  <xr:revisionPtr revIDLastSave="0" documentId="13_ncr:1_{66CFF02D-9B76-4A1E-89B4-C7141F845D6D}" xr6:coauthVersionLast="47" xr6:coauthVersionMax="47" xr10:uidLastSave="{00000000-0000-0000-0000-000000000000}"/>
  <bookViews>
    <workbookView xWindow="-108" yWindow="-108" windowWidth="23256" windowHeight="12456" xr2:uid="{894B2809-7B30-4698-B0D7-47BFDAC487D8}"/>
  </bookViews>
  <sheets>
    <sheet name="DATOS" sheetId="2" r:id="rId1"/>
    <sheet name="TEMA 1" sheetId="3" r:id="rId2"/>
    <sheet name="TEMA 2" sheetId="5" r:id="rId3"/>
    <sheet name="TEMA 3" sheetId="6" r:id="rId4"/>
    <sheet name="TEMA 4" sheetId="7" r:id="rId5"/>
    <sheet name="TEMA 5" sheetId="8" r:id="rId6"/>
  </sheets>
  <definedNames>
    <definedName name="_xlnm.Print_Area" localSheetId="0">DATOS!$A$1:$D$31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2" l="1"/>
  <c r="E39" i="2" s="1"/>
  <c r="F34" i="2"/>
  <c r="E34" i="2"/>
  <c r="D34" i="2"/>
  <c r="D36" i="2" s="1"/>
  <c r="C34" i="2"/>
  <c r="B34" i="2"/>
  <c r="C25" i="2"/>
  <c r="F24" i="2"/>
  <c r="E24" i="2"/>
  <c r="D24" i="2"/>
  <c r="D25" i="2" s="1"/>
  <c r="C24" i="2"/>
  <c r="B24" i="2"/>
  <c r="F20" i="2"/>
  <c r="F25" i="2" s="1"/>
  <c r="E20" i="2"/>
  <c r="E25" i="2" s="1"/>
  <c r="D20" i="2"/>
  <c r="C20" i="2"/>
  <c r="B20" i="2"/>
  <c r="B25" i="2" s="1"/>
  <c r="F15" i="2"/>
  <c r="B15" i="2"/>
  <c r="F14" i="2"/>
  <c r="E14" i="2"/>
  <c r="D14" i="2"/>
  <c r="C14" i="2"/>
  <c r="C15" i="2" s="1"/>
  <c r="B14" i="2"/>
  <c r="F7" i="2"/>
  <c r="E7" i="2"/>
  <c r="E15" i="2" s="1"/>
  <c r="D7" i="2"/>
  <c r="C7" i="2"/>
  <c r="B7" i="2"/>
  <c r="D5" i="2"/>
  <c r="E41" i="2" l="1"/>
  <c r="D39" i="2"/>
  <c r="B36" i="2"/>
  <c r="F36" i="2"/>
  <c r="D15" i="2"/>
  <c r="C36" i="2"/>
  <c r="D41" i="2" l="1"/>
  <c r="C39" i="2"/>
  <c r="F39" i="2"/>
  <c r="E42" i="2"/>
  <c r="E43" i="2"/>
  <c r="B39" i="2"/>
  <c r="F41" i="2" l="1"/>
  <c r="D42" i="2"/>
  <c r="D43" i="2" s="1"/>
  <c r="E28" i="2"/>
  <c r="B41" i="2"/>
  <c r="C41" i="2"/>
  <c r="D28" i="2" l="1"/>
  <c r="C42" i="2"/>
  <c r="C43" i="2" s="1"/>
  <c r="B43" i="2"/>
  <c r="B42" i="2"/>
  <c r="E30" i="2"/>
  <c r="E31" i="2" s="1"/>
  <c r="E29" i="2"/>
  <c r="F43" i="2"/>
  <c r="F42" i="2"/>
  <c r="C28" i="2" l="1"/>
  <c r="F28" i="2"/>
  <c r="B28" i="2"/>
  <c r="D30" i="2"/>
  <c r="D31" i="2" s="1"/>
  <c r="D29" i="2"/>
  <c r="B29" i="2" l="1"/>
  <c r="F29" i="2"/>
  <c r="C30" i="2"/>
  <c r="C31" i="2" s="1"/>
  <c r="C29" i="2"/>
  <c r="F30" i="2" l="1"/>
  <c r="F31" i="2" s="1"/>
  <c r="B30" i="2"/>
  <c r="B31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A0EE54-AF3B-4C7E-9BC3-60A4E70E0869}" keepAlive="1" name="Consulta - lineas proyección" description="Conexión a la consulta 'lineas proyección' en el libro." type="5" refreshedVersion="0" background="1">
    <dbPr connection="Provider=Microsoft.Mashup.OleDb.1;Data Source=$Workbook$;Location=&quot;lineas proyección&quot;;Extended Properties=&quot;&quot;" command="SELECT * FROM [lineas proyección]"/>
  </connection>
</connections>
</file>

<file path=xl/sharedStrings.xml><?xml version="1.0" encoding="utf-8"?>
<sst xmlns="http://schemas.openxmlformats.org/spreadsheetml/2006/main" count="192" uniqueCount="89">
  <si>
    <t>Cuentas</t>
  </si>
  <si>
    <t>Efectivo</t>
  </si>
  <si>
    <t>Cuentas por cobrar</t>
  </si>
  <si>
    <t>Otras cuentas por cobrar</t>
  </si>
  <si>
    <t>Inventario de mercancías</t>
  </si>
  <si>
    <t>Gastos pagado por anticipado</t>
  </si>
  <si>
    <t>Total activo circulante</t>
  </si>
  <si>
    <t>Terreno</t>
  </si>
  <si>
    <t>Edificio</t>
  </si>
  <si>
    <t>Maquinaria y equipos</t>
  </si>
  <si>
    <t>Mobiliario</t>
  </si>
  <si>
    <t>Vehículo</t>
  </si>
  <si>
    <t xml:space="preserve">-Depreciación acumulada </t>
  </si>
  <si>
    <t>Total propiedades, planta y equipo, neto</t>
  </si>
  <si>
    <t>TOTAL ACTIVOS</t>
  </si>
  <si>
    <t>Cuentas por pagar, proveedores</t>
  </si>
  <si>
    <t>Préstamos bancarioscp</t>
  </si>
  <si>
    <t>Sueldos y salarios por pagar</t>
  </si>
  <si>
    <t>Impuestos por pagar</t>
  </si>
  <si>
    <t>Total pasivo a corto plazo</t>
  </si>
  <si>
    <t>Préstamos bancarios</t>
  </si>
  <si>
    <t>Prestaciones sociales</t>
  </si>
  <si>
    <t>Cuentas por pagar, socios</t>
  </si>
  <si>
    <t>Total pasivo a largo plazo</t>
  </si>
  <si>
    <t>TOTAL PASIVOS</t>
  </si>
  <si>
    <t>Capital social</t>
  </si>
  <si>
    <t>Reservas de capital</t>
  </si>
  <si>
    <t>Utilidades del ejercicio</t>
  </si>
  <si>
    <t>Amortizaciones</t>
  </si>
  <si>
    <t>TOTAL PATRIMONIO</t>
  </si>
  <si>
    <t>TOTAL PASIVO Y PATRIMONIO</t>
  </si>
  <si>
    <t>Ventas Brutas</t>
  </si>
  <si>
    <t>- Descuentos y devoluciones en ventas</t>
  </si>
  <si>
    <t>Total ventas netas</t>
  </si>
  <si>
    <t>Costo de Ventas</t>
  </si>
  <si>
    <t>= Utilidad bruta en ventas</t>
  </si>
  <si>
    <t>Gastos de ventas</t>
  </si>
  <si>
    <t>Gastos de administración</t>
  </si>
  <si>
    <t>Utilidad en operación</t>
  </si>
  <si>
    <t>Gastos por intereses</t>
  </si>
  <si>
    <t>Utilidad antes de impuestos</t>
  </si>
  <si>
    <t>Provisión para impuestos</t>
  </si>
  <si>
    <t>Utilidad neta</t>
  </si>
  <si>
    <t>Indice de precios al consumidor</t>
  </si>
  <si>
    <t>SERIE 1</t>
  </si>
  <si>
    <t>SERIE 2</t>
  </si>
  <si>
    <t>SERIE 3</t>
  </si>
  <si>
    <t>SERIE 4</t>
  </si>
  <si>
    <t>EXAMEN FINAL DE ESTADISTICA</t>
  </si>
  <si>
    <t>1. Con los datos de los estados financieros que aparecen en la pestaña de DATOS determine el cambio Real de la cuenta:</t>
  </si>
  <si>
    <t>ACTIVO CIRCULANTE</t>
  </si>
  <si>
    <t>Entre los años</t>
  </si>
  <si>
    <t>2021      y</t>
  </si>
  <si>
    <t>DETEMINANDO:</t>
  </si>
  <si>
    <t>Valor del deflactor:</t>
  </si>
  <si>
    <t>Cambio Real($):</t>
  </si>
  <si>
    <t>Cambio Real(%):</t>
  </si>
  <si>
    <t>Cambio Nominal ($)</t>
  </si>
  <si>
    <t>Cambio Nominal (%)</t>
  </si>
  <si>
    <t>2. Determine la Correlación de las 4 series que aparecen en la pestaña de datos y con base en los resultados obtenidos entre las series</t>
  </si>
  <si>
    <t>DETERMINE:</t>
  </si>
  <si>
    <t>Tipo de Correlación entre:</t>
  </si>
  <si>
    <t>Serie 1     y</t>
  </si>
  <si>
    <t>Serie 2</t>
  </si>
  <si>
    <t>Si la correlación anterior es Alta , Media o Baja</t>
  </si>
  <si>
    <t>Serie 3</t>
  </si>
  <si>
    <t xml:space="preserve">3. Utilizando las lineas de tendencia y los valores de las columnas denominadas Lineas Elabore el grafico de la </t>
  </si>
  <si>
    <t>LINEA No 1 Y</t>
  </si>
  <si>
    <t>DETERMINE</t>
  </si>
  <si>
    <t>PROYECTE LOS VALORES 20 PERIODOS DE ACUERDO A LA RESPUESTA ANTERIOR Y DIGA</t>
  </si>
  <si>
    <t xml:space="preserve">El valor esperado 16 periodos en el  futuro </t>
  </si>
  <si>
    <t>PROPIEDAD PLANTA Y EQUIPOS</t>
  </si>
  <si>
    <t>2022      y</t>
  </si>
  <si>
    <t>Serie 4</t>
  </si>
  <si>
    <t>Serie 2    y</t>
  </si>
  <si>
    <t>LINEA No 2 Y</t>
  </si>
  <si>
    <t>Que clase de linea de tendencia ( Potencial, Lineal , Logaritmica, exponencial o Polinomica grado 2 ) explica mejor el fenomeno y porqué</t>
  </si>
  <si>
    <t>LINEA No 3 Y</t>
  </si>
  <si>
    <t>LINEA No 4 Y</t>
  </si>
  <si>
    <t xml:space="preserve">Linea 2 </t>
  </si>
  <si>
    <t>Linea 3</t>
  </si>
  <si>
    <t>Linea 4</t>
  </si>
  <si>
    <t>Linea 1</t>
  </si>
  <si>
    <t>ACTIVO TOTAL</t>
  </si>
  <si>
    <t>PASIVO TOTAL</t>
  </si>
  <si>
    <t>PATRIMONIO</t>
  </si>
  <si>
    <t>Serie 2     y</t>
  </si>
  <si>
    <t>Serie 3    y</t>
  </si>
  <si>
    <t>COLOQUE LA GRAFICA DE TENDENCIA DEBAJO DE ESTE TITULO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</si>
</sst>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b/>
      <u/>
      <sz val="1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4" fillId="2" borderId="0" xfId="1" applyFont="1" applyFill="1"/>
    <xf numFmtId="3" fontId="4" fillId="0" borderId="0" xfId="1" applyNumberFormat="1" applyFont="1"/>
    <xf numFmtId="0" fontId="4" fillId="0" borderId="0" xfId="1" applyFont="1"/>
    <xf numFmtId="0" fontId="4" fillId="0" borderId="4" xfId="1" applyFont="1" applyBorder="1"/>
    <xf numFmtId="3" fontId="4" fillId="0" borderId="5" xfId="1" applyNumberFormat="1" applyFont="1" applyBorder="1"/>
    <xf numFmtId="3" fontId="4" fillId="2" borderId="0" xfId="1" applyNumberFormat="1" applyFont="1" applyFill="1"/>
    <xf numFmtId="3" fontId="4" fillId="0" borderId="6" xfId="1" applyNumberFormat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0" fontId="3" fillId="0" borderId="4" xfId="1" applyFont="1" applyBorder="1"/>
    <xf numFmtId="0" fontId="4" fillId="0" borderId="4" xfId="1" quotePrefix="1" applyFont="1" applyBorder="1"/>
    <xf numFmtId="3" fontId="4" fillId="0" borderId="9" xfId="1" applyNumberFormat="1" applyFont="1" applyBorder="1"/>
    <xf numFmtId="3" fontId="4" fillId="0" borderId="3" xfId="1" applyNumberFormat="1" applyFont="1" applyBorder="1"/>
    <xf numFmtId="3" fontId="4" fillId="0" borderId="10" xfId="1" applyNumberFormat="1" applyFont="1" applyBorder="1"/>
    <xf numFmtId="3" fontId="4" fillId="0" borderId="11" xfId="1" applyNumberFormat="1" applyFont="1" applyBorder="1"/>
    <xf numFmtId="3" fontId="4" fillId="2" borderId="12" xfId="1" applyNumberFormat="1" applyFont="1" applyFill="1" applyBorder="1"/>
    <xf numFmtId="3" fontId="4" fillId="2" borderId="6" xfId="1" applyNumberFormat="1" applyFont="1" applyFill="1" applyBorder="1"/>
    <xf numFmtId="3" fontId="4" fillId="0" borderId="13" xfId="1" applyNumberFormat="1" applyFont="1" applyBorder="1"/>
    <xf numFmtId="0" fontId="3" fillId="0" borderId="12" xfId="1" applyFont="1" applyBorder="1"/>
    <xf numFmtId="3" fontId="4" fillId="0" borderId="14" xfId="1" applyNumberFormat="1" applyFont="1" applyBorder="1"/>
    <xf numFmtId="3" fontId="4" fillId="0" borderId="15" xfId="1" applyNumberFormat="1" applyFont="1" applyBorder="1"/>
    <xf numFmtId="0" fontId="4" fillId="2" borderId="15" xfId="1" applyFont="1" applyFill="1" applyBorder="1"/>
    <xf numFmtId="0" fontId="4" fillId="2" borderId="8" xfId="1" applyFont="1" applyFill="1" applyBorder="1"/>
    <xf numFmtId="3" fontId="4" fillId="0" borderId="12" xfId="1" applyNumberFormat="1" applyFont="1" applyBorder="1"/>
    <xf numFmtId="0" fontId="4" fillId="2" borderId="6" xfId="1" applyFont="1" applyFill="1" applyBorder="1"/>
    <xf numFmtId="0" fontId="4" fillId="2" borderId="7" xfId="1" applyFont="1" applyFill="1" applyBorder="1"/>
    <xf numFmtId="0" fontId="5" fillId="0" borderId="4" xfId="1" applyFont="1" applyBorder="1"/>
    <xf numFmtId="3" fontId="4" fillId="0" borderId="1" xfId="1" applyNumberFormat="1" applyFont="1" applyBorder="1"/>
    <xf numFmtId="0" fontId="4" fillId="2" borderId="9" xfId="1" applyFont="1" applyFill="1" applyBorder="1"/>
    <xf numFmtId="0" fontId="4" fillId="2" borderId="3" xfId="1" applyFont="1" applyFill="1" applyBorder="1"/>
    <xf numFmtId="3" fontId="4" fillId="0" borderId="16" xfId="1" applyNumberFormat="1" applyFont="1" applyBorder="1"/>
    <xf numFmtId="2" fontId="4" fillId="2" borderId="0" xfId="1" applyNumberFormat="1" applyFont="1" applyFill="1"/>
    <xf numFmtId="164" fontId="4" fillId="2" borderId="0" xfId="1" applyNumberFormat="1" applyFont="1" applyFill="1"/>
    <xf numFmtId="10" fontId="4" fillId="2" borderId="0" xfId="2" applyNumberFormat="1" applyFont="1" applyFill="1"/>
    <xf numFmtId="3" fontId="4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4" fillId="2" borderId="0" xfId="1" applyNumberFormat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0" fillId="0" borderId="25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7" fillId="0" borderId="0" xfId="0" applyFont="1" applyAlignment="1">
      <alignment horizontal="center" shrinkToFit="1"/>
    </xf>
    <xf numFmtId="0" fontId="0" fillId="3" borderId="17" xfId="0" applyFont="1" applyFill="1" applyBorder="1" applyAlignment="1">
      <alignment horizontal="center"/>
    </xf>
    <xf numFmtId="0" fontId="0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</cellXfs>
  <cellStyles count="3">
    <cellStyle name="Normal" xfId="0" builtinId="0"/>
    <cellStyle name="Normal 2" xfId="1" xr:uid="{05BB3D9E-D4DA-4934-B764-4C0D2172429E}"/>
    <cellStyle name="Porcentaje 2" xfId="2" xr:uid="{C93DFEAB-5F89-4094-8A6C-A75E1D302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F59B-94D2-47EA-B346-27FD052D1E34}">
  <dimension ref="A1:BL138"/>
  <sheetViews>
    <sheetView tabSelected="1" topLeftCell="A13" zoomScale="140" zoomScaleNormal="140" workbookViewId="0">
      <selection activeCell="A30" sqref="A30"/>
    </sheetView>
  </sheetViews>
  <sheetFormatPr baseColWidth="10" defaultColWidth="11.44140625" defaultRowHeight="13.8" x14ac:dyDescent="0.25"/>
  <cols>
    <col min="1" max="1" width="34.88671875" style="6" customWidth="1"/>
    <col min="2" max="2" width="9" style="6" customWidth="1"/>
    <col min="3" max="3" width="10.44140625" style="6" customWidth="1"/>
    <col min="4" max="4" width="11.44140625" style="6" customWidth="1"/>
    <col min="5" max="64" width="11.44140625" style="4" customWidth="1"/>
    <col min="65" max="16384" width="11.44140625" style="6"/>
  </cols>
  <sheetData>
    <row r="1" spans="1:16" s="4" customFormat="1" ht="13.5" customHeight="1" x14ac:dyDescent="0.25">
      <c r="A1" s="1" t="s">
        <v>0</v>
      </c>
      <c r="B1" s="2">
        <v>2021</v>
      </c>
      <c r="C1" s="3">
        <v>2022</v>
      </c>
      <c r="D1" s="3">
        <v>2023</v>
      </c>
      <c r="E1" s="3">
        <v>2024</v>
      </c>
      <c r="F1" s="3">
        <v>2025</v>
      </c>
      <c r="H1" s="38" t="s">
        <v>44</v>
      </c>
      <c r="I1" s="41" t="s">
        <v>45</v>
      </c>
      <c r="J1" s="42" t="s">
        <v>46</v>
      </c>
      <c r="K1" s="42" t="s">
        <v>47</v>
      </c>
      <c r="M1" s="42" t="s">
        <v>82</v>
      </c>
      <c r="N1" s="42" t="s">
        <v>79</v>
      </c>
      <c r="O1" s="42" t="s">
        <v>80</v>
      </c>
      <c r="P1" s="42" t="s">
        <v>81</v>
      </c>
    </row>
    <row r="2" spans="1:16" s="4" customFormat="1" ht="15.9" customHeight="1" x14ac:dyDescent="0.3">
      <c r="A2" s="7" t="s">
        <v>1</v>
      </c>
      <c r="B2" s="5">
        <v>300</v>
      </c>
      <c r="C2" s="5">
        <v>200</v>
      </c>
      <c r="D2" s="8">
        <v>180</v>
      </c>
      <c r="E2" s="9">
        <v>170</v>
      </c>
      <c r="F2" s="9">
        <v>160</v>
      </c>
      <c r="H2" s="38">
        <v>1772</v>
      </c>
      <c r="I2" s="39">
        <v>6064</v>
      </c>
      <c r="J2" s="40">
        <v>693</v>
      </c>
      <c r="K2" s="40">
        <v>13332</v>
      </c>
      <c r="M2" s="61">
        <v>330</v>
      </c>
      <c r="N2" s="62">
        <v>990</v>
      </c>
      <c r="O2" s="62">
        <v>211</v>
      </c>
      <c r="P2" s="63">
        <v>5104</v>
      </c>
    </row>
    <row r="3" spans="1:16" s="4" customFormat="1" ht="15.9" customHeight="1" x14ac:dyDescent="0.3">
      <c r="A3" s="7" t="s">
        <v>2</v>
      </c>
      <c r="B3" s="5">
        <v>200</v>
      </c>
      <c r="C3" s="5">
        <v>320</v>
      </c>
      <c r="D3" s="8">
        <v>400</v>
      </c>
      <c r="E3" s="9">
        <v>500</v>
      </c>
      <c r="F3" s="9">
        <v>700</v>
      </c>
      <c r="H3" s="38">
        <v>3517</v>
      </c>
      <c r="I3" s="38">
        <v>7618</v>
      </c>
      <c r="J3" s="40">
        <v>1274</v>
      </c>
      <c r="K3" s="40">
        <v>12880</v>
      </c>
      <c r="M3" s="64">
        <v>400</v>
      </c>
      <c r="N3" s="65">
        <v>1574</v>
      </c>
      <c r="O3" s="65">
        <v>263</v>
      </c>
      <c r="P3" s="66">
        <v>5206</v>
      </c>
    </row>
    <row r="4" spans="1:16" s="4" customFormat="1" ht="15.9" customHeight="1" x14ac:dyDescent="0.3">
      <c r="A4" s="7" t="s">
        <v>3</v>
      </c>
      <c r="B4" s="5">
        <v>40</v>
      </c>
      <c r="C4" s="5">
        <v>50</v>
      </c>
      <c r="D4" s="8">
        <v>55</v>
      </c>
      <c r="E4" s="9">
        <v>45</v>
      </c>
      <c r="F4" s="9">
        <v>40</v>
      </c>
      <c r="H4" s="38">
        <v>5206</v>
      </c>
      <c r="I4" s="38">
        <v>9052</v>
      </c>
      <c r="J4" s="40">
        <v>1644</v>
      </c>
      <c r="K4" s="40">
        <v>11605</v>
      </c>
      <c r="M4" s="61">
        <v>415</v>
      </c>
      <c r="N4" s="62">
        <v>1874</v>
      </c>
      <c r="O4" s="62">
        <v>262</v>
      </c>
      <c r="P4" s="63">
        <v>5320</v>
      </c>
    </row>
    <row r="5" spans="1:16" s="4" customFormat="1" ht="15.9" customHeight="1" x14ac:dyDescent="0.3">
      <c r="A5" s="7" t="s">
        <v>4</v>
      </c>
      <c r="B5" s="5">
        <v>600</v>
      </c>
      <c r="C5" s="5">
        <v>650</v>
      </c>
      <c r="D5" s="8">
        <f>200+160+350</f>
        <v>710</v>
      </c>
      <c r="E5" s="9">
        <v>750</v>
      </c>
      <c r="F5" s="9">
        <v>970</v>
      </c>
      <c r="H5" s="38">
        <v>6813</v>
      </c>
      <c r="I5" s="38">
        <v>10342</v>
      </c>
      <c r="J5" s="40">
        <v>1716</v>
      </c>
      <c r="K5" s="40">
        <v>9554</v>
      </c>
      <c r="M5" s="64">
        <v>475</v>
      </c>
      <c r="N5" s="65">
        <v>2124</v>
      </c>
      <c r="O5" s="65">
        <v>308</v>
      </c>
      <c r="P5" s="66">
        <v>5431</v>
      </c>
    </row>
    <row r="6" spans="1:16" s="4" customFormat="1" ht="15.9" customHeight="1" x14ac:dyDescent="0.3">
      <c r="A6" s="7" t="s">
        <v>5</v>
      </c>
      <c r="B6" s="10">
        <v>10</v>
      </c>
      <c r="C6" s="10">
        <v>25</v>
      </c>
      <c r="D6" s="11">
        <v>15</v>
      </c>
      <c r="E6" s="9">
        <v>10</v>
      </c>
      <c r="F6" s="9">
        <v>5</v>
      </c>
      <c r="H6" s="40">
        <v>8315</v>
      </c>
      <c r="I6" s="40">
        <v>11471</v>
      </c>
      <c r="J6" s="40">
        <v>1418</v>
      </c>
      <c r="K6" s="40">
        <v>6826</v>
      </c>
      <c r="M6" s="61">
        <v>480</v>
      </c>
      <c r="N6" s="62">
        <v>2268</v>
      </c>
      <c r="O6" s="62">
        <v>300</v>
      </c>
      <c r="P6" s="63">
        <v>5554</v>
      </c>
    </row>
    <row r="7" spans="1:16" s="4" customFormat="1" ht="15.9" customHeight="1" x14ac:dyDescent="0.3">
      <c r="A7" s="7" t="s">
        <v>6</v>
      </c>
      <c r="B7" s="5">
        <f>SUM(B2:B6)</f>
        <v>1150</v>
      </c>
      <c r="C7" s="5">
        <f>SUM(C2:C6)</f>
        <v>1245</v>
      </c>
      <c r="D7" s="12">
        <f>SUM(D2:D6)</f>
        <v>1360</v>
      </c>
      <c r="E7" s="12">
        <f t="shared" ref="E7:F7" si="0">SUM(E2:E6)</f>
        <v>1475</v>
      </c>
      <c r="F7" s="12">
        <f t="shared" si="0"/>
        <v>1875</v>
      </c>
      <c r="H7" s="40">
        <v>9682</v>
      </c>
      <c r="I7" s="40">
        <v>12417</v>
      </c>
      <c r="J7" s="40">
        <v>723</v>
      </c>
      <c r="K7" s="40">
        <v>3574</v>
      </c>
      <c r="M7" s="64">
        <v>550</v>
      </c>
      <c r="N7" s="65">
        <v>2443</v>
      </c>
      <c r="O7" s="65">
        <v>359</v>
      </c>
      <c r="P7" s="66">
        <v>5672</v>
      </c>
    </row>
    <row r="8" spans="1:16" s="4" customFormat="1" ht="15.9" customHeight="1" x14ac:dyDescent="0.3">
      <c r="A8" s="7" t="s">
        <v>7</v>
      </c>
      <c r="B8" s="5">
        <v>100</v>
      </c>
      <c r="C8" s="5">
        <v>100</v>
      </c>
      <c r="D8" s="8">
        <v>100</v>
      </c>
      <c r="E8" s="9">
        <v>150</v>
      </c>
      <c r="F8" s="9">
        <v>250</v>
      </c>
      <c r="H8" s="40">
        <v>10882</v>
      </c>
      <c r="I8" s="40">
        <v>13159</v>
      </c>
      <c r="J8" s="40">
        <v>-371</v>
      </c>
      <c r="K8" s="40">
        <v>-23</v>
      </c>
      <c r="M8" s="61">
        <v>580</v>
      </c>
      <c r="N8" s="62">
        <v>2557</v>
      </c>
      <c r="O8" s="62">
        <v>379</v>
      </c>
      <c r="P8" s="63">
        <v>5801</v>
      </c>
    </row>
    <row r="9" spans="1:16" s="4" customFormat="1" ht="15.9" customHeight="1" x14ac:dyDescent="0.3">
      <c r="A9" s="13" t="s">
        <v>8</v>
      </c>
      <c r="B9" s="5">
        <v>280</v>
      </c>
      <c r="C9" s="5">
        <v>280</v>
      </c>
      <c r="D9" s="8">
        <v>310</v>
      </c>
      <c r="E9" s="9">
        <v>310</v>
      </c>
      <c r="F9" s="9">
        <v>400</v>
      </c>
      <c r="H9" s="40">
        <v>11943</v>
      </c>
      <c r="I9" s="40">
        <v>13713</v>
      </c>
      <c r="J9" s="40">
        <v>-1877</v>
      </c>
      <c r="K9" s="40">
        <v>-3778</v>
      </c>
      <c r="M9" s="64">
        <v>605</v>
      </c>
      <c r="N9" s="65">
        <v>2649</v>
      </c>
      <c r="O9" s="65">
        <v>396</v>
      </c>
      <c r="P9" s="66">
        <v>5926</v>
      </c>
    </row>
    <row r="10" spans="1:16" s="4" customFormat="1" ht="15.9" customHeight="1" x14ac:dyDescent="0.3">
      <c r="A10" s="7" t="s">
        <v>9</v>
      </c>
      <c r="B10" s="5">
        <v>600</v>
      </c>
      <c r="C10" s="5">
        <v>720</v>
      </c>
      <c r="D10" s="8">
        <v>900</v>
      </c>
      <c r="E10" s="9">
        <v>1200</v>
      </c>
      <c r="F10" s="9">
        <v>2000</v>
      </c>
      <c r="H10" s="40">
        <v>12795</v>
      </c>
      <c r="I10" s="40">
        <v>14035</v>
      </c>
      <c r="J10" s="40">
        <v>-3697</v>
      </c>
      <c r="K10" s="40">
        <v>-7453</v>
      </c>
      <c r="M10" s="61">
        <v>685</v>
      </c>
      <c r="N10" s="62">
        <v>2783</v>
      </c>
      <c r="O10" s="62">
        <v>470</v>
      </c>
      <c r="P10" s="63">
        <v>6064</v>
      </c>
    </row>
    <row r="11" spans="1:16" s="4" customFormat="1" ht="15.9" customHeight="1" x14ac:dyDescent="0.3">
      <c r="A11" s="7" t="s">
        <v>10</v>
      </c>
      <c r="B11" s="5">
        <v>120</v>
      </c>
      <c r="C11" s="5">
        <v>140</v>
      </c>
      <c r="D11" s="8">
        <v>140</v>
      </c>
      <c r="E11" s="9">
        <v>160</v>
      </c>
      <c r="F11" s="9">
        <v>170</v>
      </c>
      <c r="H11" s="40">
        <v>13450</v>
      </c>
      <c r="I11" s="40">
        <v>14143</v>
      </c>
      <c r="J11" s="40">
        <v>-5771</v>
      </c>
      <c r="K11" s="40">
        <v>-10848</v>
      </c>
      <c r="M11" s="64">
        <v>690</v>
      </c>
      <c r="N11" s="65">
        <v>2832</v>
      </c>
      <c r="O11" s="65">
        <v>470</v>
      </c>
      <c r="P11" s="66">
        <v>6199</v>
      </c>
    </row>
    <row r="12" spans="1:16" s="4" customFormat="1" ht="15.9" customHeight="1" x14ac:dyDescent="0.3">
      <c r="A12" s="7" t="s">
        <v>11</v>
      </c>
      <c r="B12" s="5">
        <v>80</v>
      </c>
      <c r="C12" s="5">
        <v>80</v>
      </c>
      <c r="D12" s="8">
        <v>95</v>
      </c>
      <c r="E12" s="9">
        <v>95</v>
      </c>
      <c r="F12" s="9">
        <v>100</v>
      </c>
      <c r="H12" s="40">
        <v>13892</v>
      </c>
      <c r="I12" s="40">
        <v>14024</v>
      </c>
      <c r="J12" s="40">
        <v>-7990</v>
      </c>
      <c r="K12" s="40">
        <v>-13764</v>
      </c>
      <c r="M12" s="61">
        <v>745</v>
      </c>
      <c r="N12" s="62">
        <v>2923</v>
      </c>
      <c r="O12" s="62">
        <v>522</v>
      </c>
      <c r="P12" s="63">
        <v>6346</v>
      </c>
    </row>
    <row r="13" spans="1:16" s="4" customFormat="1" ht="15.9" customHeight="1" x14ac:dyDescent="0.3">
      <c r="A13" s="14" t="s">
        <v>12</v>
      </c>
      <c r="B13" s="10">
        <v>-240</v>
      </c>
      <c r="C13" s="10">
        <v>-300</v>
      </c>
      <c r="D13" s="11">
        <v>-350</v>
      </c>
      <c r="E13" s="9">
        <v>-450</v>
      </c>
      <c r="F13" s="9">
        <v>-550</v>
      </c>
      <c r="H13" s="40">
        <v>14115</v>
      </c>
      <c r="I13" s="40">
        <v>13686</v>
      </c>
      <c r="J13" s="40">
        <v>-10229</v>
      </c>
      <c r="K13" s="40">
        <v>-16025</v>
      </c>
      <c r="M13" s="64">
        <v>800</v>
      </c>
      <c r="N13" s="65">
        <v>3008</v>
      </c>
      <c r="O13" s="65">
        <v>575</v>
      </c>
      <c r="P13" s="66">
        <v>6488</v>
      </c>
    </row>
    <row r="14" spans="1:16" s="4" customFormat="1" ht="15.9" customHeight="1" x14ac:dyDescent="0.3">
      <c r="A14" s="7" t="s">
        <v>13</v>
      </c>
      <c r="B14" s="15">
        <f>SUM(B8:B13)</f>
        <v>940</v>
      </c>
      <c r="C14" s="15">
        <f>SUM(C8:C13)</f>
        <v>1020</v>
      </c>
      <c r="D14" s="16">
        <f>SUM(D8:D13)</f>
        <v>1195</v>
      </c>
      <c r="E14" s="16">
        <f t="shared" ref="E14:F14" si="1">SUM(E8:E13)</f>
        <v>1465</v>
      </c>
      <c r="F14" s="16">
        <f t="shared" si="1"/>
        <v>2370</v>
      </c>
      <c r="H14" s="40">
        <v>14115</v>
      </c>
      <c r="I14" s="40">
        <v>13132</v>
      </c>
      <c r="J14" s="40">
        <v>-12355</v>
      </c>
      <c r="K14" s="40">
        <v>-17500</v>
      </c>
      <c r="M14" s="61">
        <v>795</v>
      </c>
      <c r="N14" s="62">
        <v>3027</v>
      </c>
      <c r="O14" s="62">
        <v>570</v>
      </c>
      <c r="P14" s="63">
        <v>6641</v>
      </c>
    </row>
    <row r="15" spans="1:16" s="4" customFormat="1" ht="15.9" customHeight="1" thickBot="1" x14ac:dyDescent="0.35">
      <c r="A15" s="13" t="s">
        <v>14</v>
      </c>
      <c r="B15" s="17">
        <f>B7+B14</f>
        <v>2090</v>
      </c>
      <c r="C15" s="17">
        <f>C7+C14</f>
        <v>2265</v>
      </c>
      <c r="D15" s="18">
        <f>D7+D14</f>
        <v>2555</v>
      </c>
      <c r="E15" s="18">
        <f>E7+E14</f>
        <v>2940</v>
      </c>
      <c r="F15" s="18">
        <f>F7+F14</f>
        <v>4245</v>
      </c>
      <c r="H15" s="40">
        <v>13892</v>
      </c>
      <c r="I15" s="40">
        <v>12370</v>
      </c>
      <c r="J15" s="40">
        <v>-14238</v>
      </c>
      <c r="K15" s="40">
        <v>-18100</v>
      </c>
      <c r="M15" s="64">
        <v>870</v>
      </c>
      <c r="N15" s="65">
        <v>3121</v>
      </c>
      <c r="O15" s="65">
        <v>647</v>
      </c>
      <c r="P15" s="66">
        <v>6790</v>
      </c>
    </row>
    <row r="16" spans="1:16" s="4" customFormat="1" ht="15.9" customHeight="1" thickTop="1" x14ac:dyDescent="0.3">
      <c r="A16" s="7" t="s">
        <v>15</v>
      </c>
      <c r="B16" s="5">
        <v>100</v>
      </c>
      <c r="C16" s="5">
        <v>400</v>
      </c>
      <c r="D16" s="8">
        <v>305</v>
      </c>
      <c r="E16" s="9">
        <v>515</v>
      </c>
      <c r="F16" s="9">
        <v>700</v>
      </c>
      <c r="H16" s="40">
        <v>13450</v>
      </c>
      <c r="I16" s="40">
        <v>11413</v>
      </c>
      <c r="J16" s="40">
        <v>-15749</v>
      </c>
      <c r="K16" s="40">
        <v>-17790</v>
      </c>
      <c r="M16" s="61">
        <v>895</v>
      </c>
      <c r="N16" s="62">
        <v>3161</v>
      </c>
      <c r="O16" s="62">
        <v>675</v>
      </c>
      <c r="P16" s="63">
        <v>6952</v>
      </c>
    </row>
    <row r="17" spans="1:16" s="4" customFormat="1" ht="15.9" customHeight="1" x14ac:dyDescent="0.3">
      <c r="A17" s="7" t="s">
        <v>16</v>
      </c>
      <c r="B17" s="5">
        <v>300</v>
      </c>
      <c r="C17" s="5">
        <v>350</v>
      </c>
      <c r="D17" s="8">
        <v>510</v>
      </c>
      <c r="E17" s="9">
        <v>650</v>
      </c>
      <c r="F17" s="9">
        <v>955</v>
      </c>
      <c r="H17" s="40">
        <v>12795</v>
      </c>
      <c r="I17" s="40">
        <v>10275</v>
      </c>
      <c r="J17" s="40">
        <v>-16775</v>
      </c>
      <c r="K17" s="40">
        <v>-16586</v>
      </c>
      <c r="M17" s="64">
        <v>955</v>
      </c>
      <c r="N17" s="65">
        <v>3233</v>
      </c>
      <c r="O17" s="65">
        <v>740</v>
      </c>
      <c r="P17" s="66">
        <v>7111</v>
      </c>
    </row>
    <row r="18" spans="1:16" s="4" customFormat="1" ht="15.9" customHeight="1" x14ac:dyDescent="0.3">
      <c r="A18" s="7" t="s">
        <v>17</v>
      </c>
      <c r="B18" s="5">
        <v>50</v>
      </c>
      <c r="C18" s="5">
        <v>93</v>
      </c>
      <c r="D18" s="8">
        <v>100</v>
      </c>
      <c r="E18" s="9">
        <v>55</v>
      </c>
      <c r="F18" s="9">
        <v>75</v>
      </c>
      <c r="H18" s="40">
        <v>11943</v>
      </c>
      <c r="I18" s="40">
        <v>8979</v>
      </c>
      <c r="J18" s="40">
        <v>-17231</v>
      </c>
      <c r="K18" s="40">
        <v>-14561</v>
      </c>
      <c r="M18" s="61">
        <v>970</v>
      </c>
      <c r="N18" s="62">
        <v>3257</v>
      </c>
      <c r="O18" s="62">
        <v>761</v>
      </c>
      <c r="P18" s="63">
        <v>7282</v>
      </c>
    </row>
    <row r="19" spans="1:16" s="4" customFormat="1" ht="15.9" customHeight="1" x14ac:dyDescent="0.3">
      <c r="A19" s="7" t="s">
        <v>18</v>
      </c>
      <c r="B19" s="10">
        <v>40</v>
      </c>
      <c r="C19" s="10">
        <v>45</v>
      </c>
      <c r="D19" s="11">
        <v>53</v>
      </c>
      <c r="E19" s="19">
        <v>50</v>
      </c>
      <c r="F19" s="20">
        <v>85</v>
      </c>
      <c r="H19" s="40">
        <v>10898</v>
      </c>
      <c r="I19" s="40">
        <v>7538</v>
      </c>
      <c r="J19" s="40">
        <v>-17053</v>
      </c>
      <c r="K19" s="40">
        <v>-11828</v>
      </c>
      <c r="M19" s="64">
        <v>1040</v>
      </c>
      <c r="N19" s="65">
        <v>3332</v>
      </c>
      <c r="O19" s="65">
        <v>839</v>
      </c>
      <c r="P19" s="66">
        <v>7448</v>
      </c>
    </row>
    <row r="20" spans="1:16" s="4" customFormat="1" ht="15.9" customHeight="1" thickBot="1" x14ac:dyDescent="0.35">
      <c r="A20" s="7" t="s">
        <v>19</v>
      </c>
      <c r="B20" s="21">
        <f>SUM(B16:B19)</f>
        <v>490</v>
      </c>
      <c r="C20" s="21">
        <f>SUM(C16:C19)</f>
        <v>888</v>
      </c>
      <c r="D20" s="21">
        <f>SUM(D16:D19)</f>
        <v>968</v>
      </c>
      <c r="E20" s="21">
        <f t="shared" ref="E20:F20" si="2">SUM(E16:E19)</f>
        <v>1270</v>
      </c>
      <c r="F20" s="21">
        <f t="shared" si="2"/>
        <v>1815</v>
      </c>
      <c r="H20" s="40">
        <v>9682</v>
      </c>
      <c r="I20" s="40">
        <v>5979</v>
      </c>
      <c r="J20" s="40">
        <v>-16215</v>
      </c>
      <c r="K20" s="40">
        <v>-8551</v>
      </c>
      <c r="M20" s="61">
        <v>1040</v>
      </c>
      <c r="N20" s="62">
        <v>3336</v>
      </c>
      <c r="O20" s="62">
        <v>849</v>
      </c>
      <c r="P20" s="63">
        <v>7625</v>
      </c>
    </row>
    <row r="21" spans="1:16" s="4" customFormat="1" ht="15.9" customHeight="1" thickTop="1" x14ac:dyDescent="0.3">
      <c r="A21" s="7" t="s">
        <v>20</v>
      </c>
      <c r="B21" s="5">
        <v>150</v>
      </c>
      <c r="C21" s="5">
        <v>200</v>
      </c>
      <c r="D21" s="8">
        <v>200</v>
      </c>
      <c r="E21" s="9">
        <v>250</v>
      </c>
      <c r="F21" s="9">
        <v>450</v>
      </c>
      <c r="H21" s="40">
        <v>8315</v>
      </c>
      <c r="I21" s="40">
        <v>4327</v>
      </c>
      <c r="J21" s="40">
        <v>-14722</v>
      </c>
      <c r="K21" s="40">
        <v>-4918</v>
      </c>
      <c r="M21" s="64">
        <v>1110</v>
      </c>
      <c r="N21" s="65">
        <v>3407</v>
      </c>
      <c r="O21" s="65">
        <v>930</v>
      </c>
      <c r="P21" s="66">
        <v>7798</v>
      </c>
    </row>
    <row r="22" spans="1:16" s="4" customFormat="1" ht="15.9" customHeight="1" x14ac:dyDescent="0.3">
      <c r="A22" s="7" t="s">
        <v>21</v>
      </c>
      <c r="B22" s="5">
        <v>80</v>
      </c>
      <c r="C22" s="5">
        <v>100</v>
      </c>
      <c r="D22" s="8">
        <v>140</v>
      </c>
      <c r="E22" s="9">
        <v>150</v>
      </c>
      <c r="F22" s="9">
        <v>170</v>
      </c>
      <c r="H22" s="40">
        <v>6813</v>
      </c>
      <c r="I22" s="40">
        <v>2602</v>
      </c>
      <c r="J22" s="40">
        <v>-12616</v>
      </c>
      <c r="K22" s="40">
        <v>-1139</v>
      </c>
      <c r="M22" s="61">
        <v>1145</v>
      </c>
      <c r="N22" s="62">
        <v>3441</v>
      </c>
      <c r="O22" s="62">
        <v>978</v>
      </c>
      <c r="P22" s="63">
        <v>7984</v>
      </c>
    </row>
    <row r="23" spans="1:16" s="4" customFormat="1" ht="15.9" customHeight="1" x14ac:dyDescent="0.3">
      <c r="A23" s="7" t="s">
        <v>22</v>
      </c>
      <c r="B23" s="10">
        <v>40</v>
      </c>
      <c r="C23" s="10">
        <v>20</v>
      </c>
      <c r="D23" s="11">
        <v>20</v>
      </c>
      <c r="E23" s="9">
        <v>50</v>
      </c>
      <c r="F23" s="9">
        <v>20</v>
      </c>
      <c r="H23" s="40">
        <v>5206</v>
      </c>
      <c r="I23" s="40">
        <v>840</v>
      </c>
      <c r="J23" s="40">
        <v>-9974</v>
      </c>
      <c r="K23" s="40">
        <v>2571</v>
      </c>
      <c r="M23" s="64">
        <v>1170</v>
      </c>
      <c r="N23" s="65">
        <v>3463</v>
      </c>
      <c r="O23" s="65">
        <v>1017</v>
      </c>
      <c r="P23" s="66">
        <v>8167</v>
      </c>
    </row>
    <row r="24" spans="1:16" s="4" customFormat="1" ht="15.9" customHeight="1" x14ac:dyDescent="0.3">
      <c r="A24" s="7" t="s">
        <v>23</v>
      </c>
      <c r="B24" s="15">
        <f>SUM(B21:B23)</f>
        <v>270</v>
      </c>
      <c r="C24" s="15">
        <f t="shared" ref="C24:F24" si="3">SUM(C21:C23)</f>
        <v>320</v>
      </c>
      <c r="D24" s="15">
        <f t="shared" si="3"/>
        <v>360</v>
      </c>
      <c r="E24" s="15">
        <f t="shared" si="3"/>
        <v>450</v>
      </c>
      <c r="F24" s="15">
        <f t="shared" si="3"/>
        <v>640</v>
      </c>
      <c r="H24" s="40">
        <v>3517</v>
      </c>
      <c r="I24" s="40">
        <v>-936</v>
      </c>
      <c r="J24" s="40">
        <v>-6902</v>
      </c>
      <c r="K24" s="40">
        <v>5998</v>
      </c>
      <c r="M24" s="61">
        <v>1235</v>
      </c>
      <c r="N24" s="62">
        <v>3523</v>
      </c>
      <c r="O24" s="62">
        <v>1098</v>
      </c>
      <c r="P24" s="63">
        <v>8362</v>
      </c>
    </row>
    <row r="25" spans="1:16" s="4" customFormat="1" ht="15.9" customHeight="1" thickBot="1" x14ac:dyDescent="0.35">
      <c r="A25" s="13" t="s">
        <v>24</v>
      </c>
      <c r="B25" s="17">
        <f>B20+B24</f>
        <v>760</v>
      </c>
      <c r="C25" s="17">
        <f>C20+C24</f>
        <v>1208</v>
      </c>
      <c r="D25" s="18">
        <f>D20+D24</f>
        <v>1328</v>
      </c>
      <c r="E25" s="18">
        <f>E20+E24</f>
        <v>1720</v>
      </c>
      <c r="F25" s="18">
        <f>F20+F24</f>
        <v>2455</v>
      </c>
      <c r="H25" s="40">
        <v>1772</v>
      </c>
      <c r="I25" s="40">
        <v>-2698</v>
      </c>
      <c r="J25" s="40">
        <v>-3528</v>
      </c>
      <c r="K25" s="40">
        <v>8958</v>
      </c>
      <c r="M25" s="64">
        <v>1255</v>
      </c>
      <c r="N25" s="65">
        <v>3537</v>
      </c>
      <c r="O25" s="65">
        <v>1136</v>
      </c>
      <c r="P25" s="66">
        <v>8552</v>
      </c>
    </row>
    <row r="26" spans="1:16" s="4" customFormat="1" ht="15.9" customHeight="1" thickTop="1" x14ac:dyDescent="0.3">
      <c r="A26" s="7" t="s">
        <v>25</v>
      </c>
      <c r="B26" s="5">
        <v>400</v>
      </c>
      <c r="C26" s="5">
        <v>400</v>
      </c>
      <c r="D26" s="8">
        <v>440</v>
      </c>
      <c r="E26" s="4">
        <v>440</v>
      </c>
      <c r="F26" s="4">
        <v>600</v>
      </c>
      <c r="H26" s="40">
        <v>0</v>
      </c>
      <c r="I26" s="40">
        <v>-4416</v>
      </c>
      <c r="J26" s="40">
        <v>0</v>
      </c>
      <c r="K26" s="40">
        <v>11285</v>
      </c>
      <c r="M26" s="61">
        <v>1320</v>
      </c>
      <c r="N26" s="62">
        <v>3595</v>
      </c>
      <c r="O26" s="62">
        <v>1220</v>
      </c>
      <c r="P26" s="63">
        <v>8753</v>
      </c>
    </row>
    <row r="27" spans="1:16" s="4" customFormat="1" ht="15.9" customHeight="1" x14ac:dyDescent="0.3">
      <c r="A27" s="7" t="s">
        <v>26</v>
      </c>
      <c r="B27" s="5">
        <v>80</v>
      </c>
      <c r="C27" s="5">
        <v>179</v>
      </c>
      <c r="D27" s="8">
        <v>230</v>
      </c>
      <c r="E27" s="4">
        <v>230</v>
      </c>
      <c r="F27" s="4">
        <v>250</v>
      </c>
      <c r="H27" s="40">
        <v>-1772</v>
      </c>
      <c r="I27" s="40">
        <v>-6064</v>
      </c>
      <c r="J27" s="40">
        <v>3528</v>
      </c>
      <c r="K27" s="40">
        <v>12866</v>
      </c>
      <c r="M27" s="64">
        <v>1325</v>
      </c>
      <c r="N27" s="65">
        <v>3591</v>
      </c>
      <c r="O27" s="65">
        <v>1246</v>
      </c>
      <c r="P27" s="66">
        <v>8950</v>
      </c>
    </row>
    <row r="28" spans="1:16" s="4" customFormat="1" ht="15.9" customHeight="1" x14ac:dyDescent="0.3">
      <c r="A28" s="7" t="s">
        <v>27</v>
      </c>
      <c r="B28" s="10">
        <f>B43</f>
        <v>370</v>
      </c>
      <c r="C28" s="10">
        <f t="shared" ref="C28:F28" si="4">C43</f>
        <v>348</v>
      </c>
      <c r="D28" s="10">
        <f t="shared" si="4"/>
        <v>662</v>
      </c>
      <c r="E28" s="10">
        <f t="shared" si="4"/>
        <v>340</v>
      </c>
      <c r="F28" s="10">
        <f t="shared" si="4"/>
        <v>340</v>
      </c>
      <c r="H28" s="40">
        <v>-3517</v>
      </c>
      <c r="I28" s="40">
        <v>-7618</v>
      </c>
      <c r="J28" s="40">
        <v>6901</v>
      </c>
      <c r="K28" s="40">
        <v>13624</v>
      </c>
      <c r="M28" s="61">
        <v>1390</v>
      </c>
      <c r="N28" s="62">
        <v>3647</v>
      </c>
      <c r="O28" s="62">
        <v>1333</v>
      </c>
      <c r="P28" s="63">
        <v>9160</v>
      </c>
    </row>
    <row r="29" spans="1:16" s="4" customFormat="1" ht="15.9" customHeight="1" x14ac:dyDescent="0.3">
      <c r="A29" s="7" t="s">
        <v>28</v>
      </c>
      <c r="B29" s="10">
        <f>B15-B25-SUM(B26:B28)</f>
        <v>480</v>
      </c>
      <c r="C29" s="10">
        <f>C15-C25-SUM(C26:C28)</f>
        <v>130</v>
      </c>
      <c r="D29" s="10">
        <f>D15-D25-SUM(D26:D28)</f>
        <v>-105</v>
      </c>
      <c r="E29" s="10">
        <f>E15-E25-SUM(E26:E28)</f>
        <v>210</v>
      </c>
      <c r="F29" s="10">
        <f>F15-F25-SUM(F26:F28)</f>
        <v>600</v>
      </c>
      <c r="H29" s="40">
        <v>-5206</v>
      </c>
      <c r="I29" s="40">
        <v>-9052</v>
      </c>
      <c r="J29" s="40">
        <v>9974</v>
      </c>
      <c r="K29" s="40">
        <v>13547</v>
      </c>
      <c r="M29" s="64">
        <v>1420</v>
      </c>
      <c r="N29" s="65">
        <v>3666</v>
      </c>
      <c r="O29" s="65">
        <v>1387</v>
      </c>
      <c r="P29" s="66">
        <v>9367</v>
      </c>
    </row>
    <row r="30" spans="1:16" s="4" customFormat="1" ht="15.9" customHeight="1" x14ac:dyDescent="0.3">
      <c r="A30" s="13" t="s">
        <v>29</v>
      </c>
      <c r="B30" s="15">
        <f>SUM(B26:B29)</f>
        <v>1330</v>
      </c>
      <c r="C30" s="15">
        <f t="shared" ref="C30:F30" si="5">SUM(C26:C29)</f>
        <v>1057</v>
      </c>
      <c r="D30" s="15">
        <f t="shared" si="5"/>
        <v>1227</v>
      </c>
      <c r="E30" s="15">
        <f t="shared" si="5"/>
        <v>1220</v>
      </c>
      <c r="F30" s="15">
        <f t="shared" si="5"/>
        <v>1790</v>
      </c>
      <c r="H30" s="40">
        <v>-6813</v>
      </c>
      <c r="I30" s="40">
        <v>-10342</v>
      </c>
      <c r="J30" s="40">
        <v>12616</v>
      </c>
      <c r="K30" s="40">
        <v>12664</v>
      </c>
      <c r="M30" s="61">
        <v>1450</v>
      </c>
      <c r="N30" s="62">
        <v>3684</v>
      </c>
      <c r="O30" s="62">
        <v>1443</v>
      </c>
      <c r="P30" s="63">
        <v>9586</v>
      </c>
    </row>
    <row r="31" spans="1:16" s="4" customFormat="1" ht="15.9" customHeight="1" thickBot="1" x14ac:dyDescent="0.35">
      <c r="A31" s="22" t="s">
        <v>30</v>
      </c>
      <c r="B31" s="17">
        <f>B25+B30</f>
        <v>2090</v>
      </c>
      <c r="C31" s="17">
        <f>C25+C30</f>
        <v>2265</v>
      </c>
      <c r="D31" s="18">
        <f>D25+D30</f>
        <v>2555</v>
      </c>
      <c r="E31" s="18">
        <f>E25+E30</f>
        <v>2940</v>
      </c>
      <c r="F31" s="18">
        <f>F25+F30</f>
        <v>4245</v>
      </c>
      <c r="H31" s="40">
        <v>-8315</v>
      </c>
      <c r="I31" s="40">
        <v>-11471</v>
      </c>
      <c r="J31" s="40">
        <v>14722</v>
      </c>
      <c r="K31" s="40">
        <v>11058</v>
      </c>
      <c r="M31" s="64">
        <v>1520</v>
      </c>
      <c r="N31" s="65">
        <v>3741</v>
      </c>
      <c r="O31" s="65">
        <v>1540</v>
      </c>
      <c r="P31" s="66">
        <v>9800</v>
      </c>
    </row>
    <row r="32" spans="1:16" s="4" customFormat="1" ht="15" thickTop="1" x14ac:dyDescent="0.3">
      <c r="A32" s="7" t="s">
        <v>31</v>
      </c>
      <c r="B32" s="23">
        <v>3550</v>
      </c>
      <c r="C32" s="24">
        <v>4500</v>
      </c>
      <c r="D32" s="12">
        <v>5600</v>
      </c>
      <c r="E32" s="25">
        <v>6200</v>
      </c>
      <c r="F32" s="26">
        <v>7300</v>
      </c>
      <c r="H32" s="40">
        <v>-9682</v>
      </c>
      <c r="I32" s="40">
        <v>-12417</v>
      </c>
      <c r="J32" s="40">
        <v>16215</v>
      </c>
      <c r="K32" s="40">
        <v>8856</v>
      </c>
      <c r="M32" s="61">
        <v>1545</v>
      </c>
      <c r="N32" s="62">
        <v>3752</v>
      </c>
      <c r="O32" s="62">
        <v>1594</v>
      </c>
      <c r="P32" s="63">
        <v>10025</v>
      </c>
    </row>
    <row r="33" spans="1:16" s="4" customFormat="1" ht="14.4" x14ac:dyDescent="0.3">
      <c r="A33" s="14" t="s">
        <v>32</v>
      </c>
      <c r="B33" s="27">
        <v>150</v>
      </c>
      <c r="C33" s="10">
        <v>260</v>
      </c>
      <c r="D33" s="11">
        <v>300</v>
      </c>
      <c r="E33" s="28">
        <v>200</v>
      </c>
      <c r="F33" s="29">
        <v>180</v>
      </c>
      <c r="H33" s="40">
        <v>-10882</v>
      </c>
      <c r="I33" s="40">
        <v>-13159</v>
      </c>
      <c r="J33" s="40">
        <v>17041</v>
      </c>
      <c r="K33" s="40">
        <v>6216</v>
      </c>
      <c r="M33" s="64">
        <v>1560</v>
      </c>
      <c r="N33" s="65">
        <v>3753</v>
      </c>
      <c r="O33" s="65">
        <v>1639</v>
      </c>
      <c r="P33" s="66">
        <v>10246</v>
      </c>
    </row>
    <row r="34" spans="1:16" s="4" customFormat="1" ht="14.4" x14ac:dyDescent="0.3">
      <c r="A34" s="7" t="s">
        <v>33</v>
      </c>
      <c r="B34" s="5">
        <f>B32-B33</f>
        <v>3400</v>
      </c>
      <c r="C34" s="5">
        <f t="shared" ref="C34:F34" si="6">C32-C33</f>
        <v>4240</v>
      </c>
      <c r="D34" s="5">
        <f t="shared" si="6"/>
        <v>5300</v>
      </c>
      <c r="E34" s="5">
        <f t="shared" si="6"/>
        <v>6000</v>
      </c>
      <c r="F34" s="5">
        <f t="shared" si="6"/>
        <v>7120</v>
      </c>
      <c r="H34" s="40">
        <v>-11943</v>
      </c>
      <c r="I34" s="40">
        <v>-13713</v>
      </c>
      <c r="J34" s="40">
        <v>17231</v>
      </c>
      <c r="K34" s="40">
        <v>3344</v>
      </c>
      <c r="M34" s="61">
        <v>1630</v>
      </c>
      <c r="N34" s="62">
        <v>3807</v>
      </c>
      <c r="O34" s="62">
        <v>1741</v>
      </c>
      <c r="P34" s="63">
        <v>10480</v>
      </c>
    </row>
    <row r="35" spans="1:16" s="4" customFormat="1" ht="14.4" x14ac:dyDescent="0.3">
      <c r="A35" s="30" t="s">
        <v>34</v>
      </c>
      <c r="B35" s="31">
        <v>2000</v>
      </c>
      <c r="C35" s="15">
        <v>2400</v>
      </c>
      <c r="D35" s="16">
        <v>2650</v>
      </c>
      <c r="E35" s="32">
        <v>3500</v>
      </c>
      <c r="F35" s="33">
        <v>4200</v>
      </c>
      <c r="H35" s="40">
        <v>-12795</v>
      </c>
      <c r="I35" s="40">
        <v>-14035</v>
      </c>
      <c r="J35" s="40">
        <v>16775</v>
      </c>
      <c r="K35" s="40">
        <v>425</v>
      </c>
      <c r="M35" s="64">
        <v>1655</v>
      </c>
      <c r="N35" s="65">
        <v>3816</v>
      </c>
      <c r="O35" s="65">
        <v>1800</v>
      </c>
      <c r="P35" s="66">
        <v>10711</v>
      </c>
    </row>
    <row r="36" spans="1:16" s="4" customFormat="1" ht="14.4" x14ac:dyDescent="0.3">
      <c r="A36" s="14" t="s">
        <v>35</v>
      </c>
      <c r="B36" s="5">
        <f>B34-B35</f>
        <v>1400</v>
      </c>
      <c r="C36" s="5">
        <f>C34-C35</f>
        <v>1840</v>
      </c>
      <c r="D36" s="12">
        <f>D34-D35</f>
        <v>2650</v>
      </c>
      <c r="E36" s="12">
        <f t="shared" ref="E36:F36" si="7">E34-E35</f>
        <v>2500</v>
      </c>
      <c r="F36" s="12">
        <f t="shared" si="7"/>
        <v>2920</v>
      </c>
      <c r="H36" s="40">
        <v>-13450</v>
      </c>
      <c r="I36" s="40">
        <v>-14143</v>
      </c>
      <c r="J36" s="40">
        <v>15749</v>
      </c>
      <c r="K36" s="40">
        <v>-2336</v>
      </c>
      <c r="M36" s="61">
        <v>1715</v>
      </c>
      <c r="N36" s="62">
        <v>3859</v>
      </c>
      <c r="O36" s="62">
        <v>1895</v>
      </c>
      <c r="P36" s="63">
        <v>10954</v>
      </c>
    </row>
    <row r="37" spans="1:16" s="4" customFormat="1" ht="14.4" x14ac:dyDescent="0.3">
      <c r="A37" s="7" t="s">
        <v>36</v>
      </c>
      <c r="B37" s="23">
        <v>250</v>
      </c>
      <c r="C37" s="24">
        <v>342</v>
      </c>
      <c r="D37" s="12">
        <v>428</v>
      </c>
      <c r="E37" s="25">
        <v>600</v>
      </c>
      <c r="F37" s="26">
        <v>700</v>
      </c>
      <c r="H37" s="40">
        <v>-13892</v>
      </c>
      <c r="I37" s="40">
        <v>-14024</v>
      </c>
      <c r="J37" s="40">
        <v>14237</v>
      </c>
      <c r="K37" s="40">
        <v>-4751</v>
      </c>
      <c r="M37" s="64">
        <v>1730</v>
      </c>
      <c r="N37" s="65">
        <v>3857</v>
      </c>
      <c r="O37" s="65">
        <v>1947</v>
      </c>
      <c r="P37" s="66">
        <v>11192</v>
      </c>
    </row>
    <row r="38" spans="1:16" s="4" customFormat="1" ht="14.4" x14ac:dyDescent="0.3">
      <c r="A38" s="7" t="s">
        <v>37</v>
      </c>
      <c r="B38" s="27">
        <v>400</v>
      </c>
      <c r="C38" s="10">
        <v>720</v>
      </c>
      <c r="D38" s="11">
        <v>850</v>
      </c>
      <c r="E38" s="28">
        <v>900</v>
      </c>
      <c r="F38" s="29">
        <v>1000</v>
      </c>
      <c r="H38" s="40">
        <v>-14115</v>
      </c>
      <c r="I38" s="40">
        <v>-13686</v>
      </c>
      <c r="J38" s="40">
        <v>12355</v>
      </c>
      <c r="K38" s="40">
        <v>-6655</v>
      </c>
      <c r="M38" s="61">
        <v>1800</v>
      </c>
      <c r="N38" s="62">
        <v>3909</v>
      </c>
      <c r="O38" s="62">
        <v>2055</v>
      </c>
      <c r="P38" s="63">
        <v>11441</v>
      </c>
    </row>
    <row r="39" spans="1:16" s="4" customFormat="1" ht="14.4" x14ac:dyDescent="0.3">
      <c r="A39" s="7" t="s">
        <v>38</v>
      </c>
      <c r="B39" s="5">
        <f>B36-B37-B38</f>
        <v>750</v>
      </c>
      <c r="C39" s="5">
        <f>C36-C37-C38</f>
        <v>778</v>
      </c>
      <c r="D39" s="12">
        <f>D36-D37-D38</f>
        <v>1372</v>
      </c>
      <c r="E39" s="12">
        <f>E36-E37-E38</f>
        <v>1000</v>
      </c>
      <c r="F39" s="12">
        <f>F36-F37-F38</f>
        <v>1220</v>
      </c>
      <c r="H39" s="40">
        <v>-14115</v>
      </c>
      <c r="I39" s="40">
        <v>-13132</v>
      </c>
      <c r="J39" s="40">
        <v>10229</v>
      </c>
      <c r="K39" s="40">
        <v>-7920</v>
      </c>
      <c r="M39" s="64">
        <v>1820</v>
      </c>
      <c r="N39" s="65">
        <v>3910</v>
      </c>
      <c r="O39" s="65">
        <v>2115</v>
      </c>
      <c r="P39" s="66">
        <v>11686</v>
      </c>
    </row>
    <row r="40" spans="1:16" s="4" customFormat="1" ht="14.4" x14ac:dyDescent="0.3">
      <c r="A40" s="7" t="s">
        <v>39</v>
      </c>
      <c r="B40" s="31">
        <v>180</v>
      </c>
      <c r="C40" s="15">
        <v>250</v>
      </c>
      <c r="D40" s="16">
        <v>360</v>
      </c>
      <c r="E40" s="32">
        <v>470</v>
      </c>
      <c r="F40" s="33">
        <v>700</v>
      </c>
      <c r="H40" s="40">
        <v>-13892</v>
      </c>
      <c r="I40" s="40">
        <v>-12370</v>
      </c>
      <c r="J40" s="40">
        <v>7990</v>
      </c>
      <c r="K40" s="40">
        <v>-8461</v>
      </c>
      <c r="M40" s="61">
        <v>1845</v>
      </c>
      <c r="N40" s="62">
        <v>3916</v>
      </c>
      <c r="O40" s="62">
        <v>2182</v>
      </c>
      <c r="P40" s="63">
        <v>11944</v>
      </c>
    </row>
    <row r="41" spans="1:16" s="4" customFormat="1" ht="14.4" x14ac:dyDescent="0.3">
      <c r="A41" s="7" t="s">
        <v>40</v>
      </c>
      <c r="B41" s="23">
        <f>B39-B40</f>
        <v>570</v>
      </c>
      <c r="C41" s="24">
        <f>C39-C40</f>
        <v>528</v>
      </c>
      <c r="D41" s="12">
        <f>D39-D40</f>
        <v>1012</v>
      </c>
      <c r="E41" s="12">
        <f t="shared" ref="E41:F41" si="8">E39-E40</f>
        <v>530</v>
      </c>
      <c r="F41" s="12">
        <f t="shared" si="8"/>
        <v>520</v>
      </c>
      <c r="H41" s="40">
        <v>-13450</v>
      </c>
      <c r="I41" s="40">
        <v>-11413</v>
      </c>
      <c r="J41" s="40">
        <v>5771</v>
      </c>
      <c r="K41" s="40">
        <v>-8246</v>
      </c>
      <c r="M41" s="64">
        <v>1910</v>
      </c>
      <c r="N41" s="65">
        <v>3961</v>
      </c>
      <c r="O41" s="65">
        <v>2290</v>
      </c>
      <c r="P41" s="66">
        <v>12199</v>
      </c>
    </row>
    <row r="42" spans="1:16" s="4" customFormat="1" ht="14.4" x14ac:dyDescent="0.3">
      <c r="A42" s="7" t="s">
        <v>41</v>
      </c>
      <c r="B42" s="27">
        <f>ROUND((B41*0.35),-1)</f>
        <v>200</v>
      </c>
      <c r="C42" s="10">
        <f t="shared" ref="C42:F42" si="9">ROUND((C41*0.35),-1)</f>
        <v>180</v>
      </c>
      <c r="D42" s="10">
        <f t="shared" si="9"/>
        <v>350</v>
      </c>
      <c r="E42" s="10">
        <f t="shared" si="9"/>
        <v>190</v>
      </c>
      <c r="F42" s="11">
        <f t="shared" si="9"/>
        <v>180</v>
      </c>
      <c r="H42" s="40">
        <v>-12795</v>
      </c>
      <c r="I42" s="40">
        <v>-10275</v>
      </c>
      <c r="J42" s="40">
        <v>3697</v>
      </c>
      <c r="K42" s="40">
        <v>-7286</v>
      </c>
      <c r="M42" s="61">
        <v>1945</v>
      </c>
      <c r="N42" s="62">
        <v>3976</v>
      </c>
      <c r="O42" s="62">
        <v>2370</v>
      </c>
      <c r="P42" s="63">
        <v>12466</v>
      </c>
    </row>
    <row r="43" spans="1:16" s="4" customFormat="1" ht="15" thickBot="1" x14ac:dyDescent="0.35">
      <c r="A43" s="22" t="s">
        <v>42</v>
      </c>
      <c r="B43" s="34">
        <f>B41-B42</f>
        <v>370</v>
      </c>
      <c r="C43" s="17">
        <f t="shared" ref="C43:F43" si="10">C41-C42</f>
        <v>348</v>
      </c>
      <c r="D43" s="17">
        <f t="shared" si="10"/>
        <v>662</v>
      </c>
      <c r="E43" s="17">
        <f t="shared" si="10"/>
        <v>340</v>
      </c>
      <c r="F43" s="18">
        <f t="shared" si="10"/>
        <v>340</v>
      </c>
      <c r="H43" s="40">
        <v>-11943</v>
      </c>
      <c r="I43" s="40">
        <v>-8979</v>
      </c>
      <c r="J43" s="40">
        <v>1877</v>
      </c>
      <c r="K43" s="40">
        <v>-5649</v>
      </c>
      <c r="M43" s="64">
        <v>1960</v>
      </c>
      <c r="N43" s="65">
        <v>3970</v>
      </c>
      <c r="O43" s="65">
        <v>2431</v>
      </c>
      <c r="P43" s="66">
        <v>12728</v>
      </c>
    </row>
    <row r="44" spans="1:16" s="4" customFormat="1" ht="15" thickTop="1" x14ac:dyDescent="0.3">
      <c r="B44" s="35"/>
      <c r="C44" s="35"/>
      <c r="D44" s="35"/>
      <c r="E44" s="35"/>
      <c r="F44" s="35"/>
      <c r="H44" s="40">
        <v>-10898</v>
      </c>
      <c r="I44" s="40">
        <v>-7538</v>
      </c>
      <c r="J44" s="40">
        <v>383</v>
      </c>
      <c r="K44" s="40">
        <v>-3449</v>
      </c>
      <c r="M44" s="61">
        <v>2035</v>
      </c>
      <c r="N44" s="62">
        <v>4024</v>
      </c>
      <c r="O44" s="62">
        <v>2554</v>
      </c>
      <c r="P44" s="63">
        <v>13001</v>
      </c>
    </row>
    <row r="45" spans="1:16" s="4" customFormat="1" ht="14.4" x14ac:dyDescent="0.3">
      <c r="A45" s="4" t="s">
        <v>43</v>
      </c>
      <c r="B45" s="35">
        <v>110.4</v>
      </c>
      <c r="C45" s="35">
        <v>123.16</v>
      </c>
      <c r="D45" s="35">
        <v>134.81</v>
      </c>
      <c r="E45" s="35">
        <v>142.15</v>
      </c>
      <c r="F45" s="35">
        <v>149.66999999999999</v>
      </c>
      <c r="H45" s="40">
        <v>-9682</v>
      </c>
      <c r="I45" s="40">
        <v>-5979</v>
      </c>
      <c r="J45" s="40">
        <v>-723</v>
      </c>
      <c r="K45" s="40">
        <v>-835</v>
      </c>
      <c r="M45" s="64">
        <v>2050</v>
      </c>
      <c r="N45" s="65">
        <v>4017</v>
      </c>
      <c r="O45" s="65">
        <v>2619</v>
      </c>
      <c r="P45" s="66">
        <v>13270</v>
      </c>
    </row>
    <row r="46" spans="1:16" s="4" customFormat="1" ht="14.4" x14ac:dyDescent="0.3">
      <c r="B46" s="35"/>
      <c r="C46" s="35"/>
      <c r="D46" s="35"/>
      <c r="E46" s="35"/>
      <c r="F46" s="35"/>
      <c r="H46" s="40">
        <v>-8315</v>
      </c>
      <c r="I46" s="40">
        <v>-4327</v>
      </c>
      <c r="J46" s="40">
        <v>-1418</v>
      </c>
      <c r="K46" s="40">
        <v>2014</v>
      </c>
      <c r="M46" s="61">
        <v>2125</v>
      </c>
      <c r="N46" s="62">
        <v>4070</v>
      </c>
      <c r="O46" s="62">
        <v>2745</v>
      </c>
      <c r="P46" s="63">
        <v>13552</v>
      </c>
    </row>
    <row r="47" spans="1:16" s="4" customFormat="1" ht="14.4" x14ac:dyDescent="0.3">
      <c r="B47" s="36"/>
      <c r="C47" s="36"/>
      <c r="D47" s="36"/>
      <c r="E47" s="36"/>
      <c r="F47" s="36"/>
      <c r="H47" s="40">
        <v>-6813</v>
      </c>
      <c r="I47" s="40">
        <v>-2602</v>
      </c>
      <c r="J47" s="40">
        <v>-1715</v>
      </c>
      <c r="K47" s="40">
        <v>4897</v>
      </c>
      <c r="M47" s="64">
        <v>2135</v>
      </c>
      <c r="N47" s="65">
        <v>4058</v>
      </c>
      <c r="O47" s="65">
        <v>2808</v>
      </c>
      <c r="P47" s="66">
        <v>13831</v>
      </c>
    </row>
    <row r="48" spans="1:16" s="4" customFormat="1" ht="14.4" x14ac:dyDescent="0.3">
      <c r="B48" s="36"/>
      <c r="C48" s="36"/>
      <c r="D48" s="36"/>
      <c r="E48" s="36"/>
      <c r="F48" s="36"/>
      <c r="H48" s="40">
        <v>-5206</v>
      </c>
      <c r="I48" s="40">
        <v>-840</v>
      </c>
      <c r="J48" s="40">
        <v>-1644</v>
      </c>
      <c r="K48" s="40">
        <v>7617</v>
      </c>
      <c r="M48" s="61">
        <v>2190</v>
      </c>
      <c r="N48" s="62">
        <v>4090</v>
      </c>
      <c r="O48" s="62">
        <v>2917</v>
      </c>
      <c r="P48" s="63">
        <v>14122</v>
      </c>
    </row>
    <row r="49" spans="1:16" s="4" customFormat="1" ht="14.4" x14ac:dyDescent="0.3">
      <c r="B49" s="36"/>
      <c r="C49" s="36"/>
      <c r="D49" s="36"/>
      <c r="E49" s="36"/>
      <c r="F49" s="36"/>
      <c r="H49" s="40">
        <v>-3517</v>
      </c>
      <c r="I49" s="40">
        <v>936</v>
      </c>
      <c r="J49" s="40">
        <v>-1274</v>
      </c>
      <c r="K49" s="40">
        <v>9977</v>
      </c>
      <c r="M49" s="64">
        <v>2220</v>
      </c>
      <c r="N49" s="65">
        <v>4097</v>
      </c>
      <c r="O49" s="65">
        <v>3003</v>
      </c>
      <c r="P49" s="66">
        <v>14408</v>
      </c>
    </row>
    <row r="50" spans="1:16" s="4" customFormat="1" ht="14.4" x14ac:dyDescent="0.3">
      <c r="B50" s="36"/>
      <c r="C50" s="36"/>
      <c r="D50" s="36"/>
      <c r="E50" s="36"/>
      <c r="F50" s="36"/>
      <c r="H50" s="40">
        <v>-1772</v>
      </c>
      <c r="I50" s="40">
        <v>2698</v>
      </c>
      <c r="J50" s="40">
        <v>-693</v>
      </c>
      <c r="K50" s="40">
        <v>11804</v>
      </c>
      <c r="M50" s="61">
        <v>2250</v>
      </c>
      <c r="N50" s="62">
        <v>4103</v>
      </c>
      <c r="O50" s="62">
        <v>3091</v>
      </c>
      <c r="P50" s="63">
        <v>14705</v>
      </c>
    </row>
    <row r="51" spans="1:16" s="4" customFormat="1" ht="14.4" x14ac:dyDescent="0.3">
      <c r="B51" s="36"/>
      <c r="C51" s="36"/>
      <c r="D51" s="36"/>
      <c r="E51" s="36"/>
      <c r="F51" s="36"/>
      <c r="H51" s="40">
        <v>0</v>
      </c>
      <c r="I51" s="40">
        <v>4416</v>
      </c>
      <c r="J51" s="40">
        <v>0</v>
      </c>
      <c r="K51" s="40">
        <v>12955</v>
      </c>
      <c r="M51" s="64">
        <v>2315</v>
      </c>
      <c r="N51" s="65">
        <v>4145</v>
      </c>
      <c r="O51" s="65">
        <v>3215</v>
      </c>
      <c r="P51" s="66">
        <v>14997</v>
      </c>
    </row>
    <row r="52" spans="1:16" s="4" customFormat="1" x14ac:dyDescent="0.25">
      <c r="B52" s="36"/>
      <c r="C52" s="36"/>
      <c r="D52" s="36"/>
      <c r="E52" s="36"/>
      <c r="F52" s="36"/>
    </row>
    <row r="53" spans="1:16" s="4" customFormat="1" x14ac:dyDescent="0.25">
      <c r="B53" s="36"/>
      <c r="C53" s="36"/>
      <c r="D53" s="36"/>
      <c r="E53" s="36"/>
      <c r="F53" s="36"/>
    </row>
    <row r="54" spans="1:16" s="4" customFormat="1" x14ac:dyDescent="0.25">
      <c r="B54" s="36"/>
      <c r="C54" s="36"/>
      <c r="D54" s="36"/>
      <c r="E54" s="36"/>
      <c r="F54" s="36"/>
    </row>
    <row r="55" spans="1:16" s="4" customFormat="1" x14ac:dyDescent="0.25">
      <c r="A55" s="6"/>
      <c r="B55" s="37"/>
      <c r="C55" s="37"/>
      <c r="D55" s="37"/>
      <c r="E55" s="37"/>
      <c r="F55" s="37"/>
    </row>
    <row r="56" spans="1:16" s="4" customFormat="1" x14ac:dyDescent="0.25">
      <c r="B56" s="37"/>
      <c r="C56" s="37"/>
      <c r="D56" s="37"/>
      <c r="E56" s="37"/>
      <c r="F56" s="37"/>
    </row>
    <row r="57" spans="1:16" s="4" customFormat="1" x14ac:dyDescent="0.25">
      <c r="B57" s="37"/>
      <c r="C57" s="37"/>
      <c r="D57" s="37"/>
      <c r="E57" s="37"/>
      <c r="F57" s="37"/>
    </row>
    <row r="58" spans="1:16" s="4" customFormat="1" x14ac:dyDescent="0.25">
      <c r="B58" s="37"/>
      <c r="C58" s="37"/>
      <c r="D58" s="37"/>
      <c r="E58" s="37"/>
      <c r="F58" s="37"/>
    </row>
    <row r="59" spans="1:16" s="4" customFormat="1" x14ac:dyDescent="0.25">
      <c r="B59" s="37"/>
      <c r="C59" s="37"/>
      <c r="D59" s="37"/>
      <c r="E59" s="37"/>
      <c r="F59" s="37"/>
    </row>
    <row r="60" spans="1:16" s="4" customFormat="1" x14ac:dyDescent="0.25">
      <c r="B60" s="9"/>
      <c r="C60" s="9"/>
      <c r="D60" s="9"/>
      <c r="E60" s="9"/>
      <c r="F60" s="9"/>
    </row>
    <row r="61" spans="1:16" s="4" customFormat="1" x14ac:dyDescent="0.25">
      <c r="B61" s="9"/>
      <c r="C61" s="9"/>
      <c r="D61" s="9"/>
      <c r="E61" s="9"/>
      <c r="F61" s="9"/>
    </row>
    <row r="62" spans="1:16" s="4" customFormat="1" x14ac:dyDescent="0.25">
      <c r="B62" s="9"/>
      <c r="C62" s="9"/>
      <c r="D62" s="9"/>
      <c r="E62" s="9"/>
      <c r="F62" s="9"/>
    </row>
    <row r="63" spans="1:16" s="4" customFormat="1" x14ac:dyDescent="0.25"/>
    <row r="64" spans="1:16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</sheetData>
  <printOptions gridLines="1"/>
  <pageMargins left="0.89" right="0.75" top="0.19" bottom="0.46" header="0.18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2F36-1C66-4677-AE19-3F87120D190B}">
  <dimension ref="A1:N35"/>
  <sheetViews>
    <sheetView topLeftCell="A16" workbookViewId="0">
      <selection activeCell="A35" sqref="A35:J35"/>
    </sheetView>
  </sheetViews>
  <sheetFormatPr baseColWidth="10" defaultRowHeight="14.4" x14ac:dyDescent="0.3"/>
  <cols>
    <col min="9" max="9" width="24.44140625" customWidth="1"/>
    <col min="10" max="10" width="20.109375" customWidth="1"/>
    <col min="12" max="12" width="12.6640625" customWidth="1"/>
  </cols>
  <sheetData>
    <row r="1" spans="1:14" x14ac:dyDescent="0.3">
      <c r="A1" s="43" t="s">
        <v>48</v>
      </c>
      <c r="B1" s="43"/>
      <c r="C1" s="43"/>
      <c r="D1" s="43"/>
      <c r="E1" s="43"/>
      <c r="F1" s="43"/>
      <c r="G1" s="43"/>
      <c r="H1" s="43"/>
      <c r="I1" s="43"/>
    </row>
    <row r="3" spans="1:14" ht="18" x14ac:dyDescent="0.35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46" t="s">
        <v>50</v>
      </c>
      <c r="K3" s="46"/>
      <c r="L3" s="48" t="s">
        <v>51</v>
      </c>
      <c r="M3" s="47" t="s">
        <v>52</v>
      </c>
      <c r="N3" s="47">
        <v>2025</v>
      </c>
    </row>
    <row r="4" spans="1:14" ht="15" thickBot="1" x14ac:dyDescent="0.35"/>
    <row r="5" spans="1:14" ht="15" thickBot="1" x14ac:dyDescent="0.35">
      <c r="A5" s="43" t="s">
        <v>53</v>
      </c>
      <c r="B5" s="43"/>
      <c r="C5" t="s">
        <v>54</v>
      </c>
      <c r="E5" s="49"/>
      <c r="F5" s="50"/>
    </row>
    <row r="6" spans="1:14" ht="15" thickBot="1" x14ac:dyDescent="0.35"/>
    <row r="7" spans="1:14" ht="15" thickBot="1" x14ac:dyDescent="0.35">
      <c r="C7" s="51" t="s">
        <v>55</v>
      </c>
      <c r="D7" s="51"/>
      <c r="E7" s="49"/>
      <c r="F7" s="50"/>
    </row>
    <row r="8" spans="1:14" ht="15" thickBot="1" x14ac:dyDescent="0.35"/>
    <row r="9" spans="1:14" ht="15" thickBot="1" x14ac:dyDescent="0.35">
      <c r="C9" s="51" t="s">
        <v>56</v>
      </c>
      <c r="D9" s="51"/>
      <c r="E9" s="49"/>
      <c r="F9" s="50"/>
    </row>
    <row r="10" spans="1:14" ht="15" thickBot="1" x14ac:dyDescent="0.35"/>
    <row r="11" spans="1:14" ht="15" thickBot="1" x14ac:dyDescent="0.35">
      <c r="C11" s="51" t="s">
        <v>57</v>
      </c>
      <c r="D11" s="54"/>
      <c r="E11" s="49"/>
      <c r="F11" s="50"/>
    </row>
    <row r="12" spans="1:14" ht="15" thickBot="1" x14ac:dyDescent="0.35"/>
    <row r="13" spans="1:14" ht="15" thickBot="1" x14ac:dyDescent="0.35">
      <c r="C13" s="51" t="s">
        <v>58</v>
      </c>
      <c r="D13" s="54"/>
      <c r="E13" s="52"/>
      <c r="F13" s="53"/>
    </row>
    <row r="16" spans="1:14" x14ac:dyDescent="0.3">
      <c r="A16" s="44" t="s">
        <v>59</v>
      </c>
      <c r="B16" s="44"/>
      <c r="C16" s="44"/>
      <c r="D16" s="44"/>
      <c r="E16" s="44"/>
      <c r="F16" s="44"/>
      <c r="G16" s="44"/>
      <c r="H16" s="44"/>
      <c r="I16" s="44"/>
      <c r="J16" s="55"/>
      <c r="K16" s="55"/>
      <c r="L16" s="55"/>
      <c r="M16" s="55"/>
      <c r="N16" s="55"/>
    </row>
    <row r="17" spans="1:10" ht="15" thickBot="1" x14ac:dyDescent="0.35"/>
    <row r="18" spans="1:10" ht="15" thickBot="1" x14ac:dyDescent="0.35">
      <c r="A18" s="43" t="s">
        <v>60</v>
      </c>
      <c r="B18" s="43"/>
      <c r="C18" t="s">
        <v>61</v>
      </c>
      <c r="E18" t="s">
        <v>62</v>
      </c>
      <c r="F18" t="s">
        <v>63</v>
      </c>
      <c r="G18" s="49"/>
      <c r="H18" s="50"/>
    </row>
    <row r="19" spans="1:10" ht="15" thickBot="1" x14ac:dyDescent="0.35"/>
    <row r="20" spans="1:10" ht="15" thickBot="1" x14ac:dyDescent="0.35">
      <c r="C20" t="s">
        <v>64</v>
      </c>
      <c r="G20" s="49"/>
      <c r="H20" s="50"/>
    </row>
    <row r="21" spans="1:10" ht="15" thickBot="1" x14ac:dyDescent="0.35"/>
    <row r="22" spans="1:10" ht="15" thickBot="1" x14ac:dyDescent="0.35">
      <c r="C22" t="s">
        <v>61</v>
      </c>
      <c r="E22" t="s">
        <v>62</v>
      </c>
      <c r="F22" t="s">
        <v>65</v>
      </c>
      <c r="G22" s="49"/>
      <c r="H22" s="50"/>
    </row>
    <row r="23" spans="1:10" ht="15" thickBot="1" x14ac:dyDescent="0.35"/>
    <row r="24" spans="1:10" ht="15" thickBot="1" x14ac:dyDescent="0.35">
      <c r="C24" t="s">
        <v>64</v>
      </c>
      <c r="G24" s="49"/>
      <c r="H24" s="50"/>
    </row>
    <row r="28" spans="1:10" x14ac:dyDescent="0.3">
      <c r="A28" s="44" t="s">
        <v>66</v>
      </c>
      <c r="B28" s="44"/>
      <c r="C28" s="44"/>
      <c r="D28" s="44"/>
      <c r="E28" s="44"/>
      <c r="F28" s="44"/>
      <c r="G28" s="44"/>
      <c r="H28" s="44"/>
      <c r="I28" s="56" t="s">
        <v>67</v>
      </c>
    </row>
    <row r="30" spans="1:10" ht="15" thickBot="1" x14ac:dyDescent="0.35">
      <c r="A30" s="43" t="s">
        <v>68</v>
      </c>
      <c r="B30" s="43"/>
      <c r="C30" s="58" t="s">
        <v>76</v>
      </c>
      <c r="D30" s="58"/>
      <c r="E30" s="58"/>
      <c r="F30" s="58"/>
      <c r="G30" s="58"/>
      <c r="H30" s="58"/>
      <c r="I30" s="58"/>
      <c r="J30" s="58"/>
    </row>
    <row r="31" spans="1:10" ht="15" thickBot="1" x14ac:dyDescent="0.35">
      <c r="C31" s="49"/>
      <c r="D31" s="57"/>
      <c r="E31" s="57"/>
      <c r="F31" s="57"/>
      <c r="G31" s="57"/>
      <c r="H31" s="57"/>
      <c r="I31" s="57"/>
      <c r="J31" s="50"/>
    </row>
    <row r="32" spans="1:10" ht="15" thickBot="1" x14ac:dyDescent="0.35"/>
    <row r="33" spans="1:10" ht="15" thickBot="1" x14ac:dyDescent="0.35">
      <c r="A33" s="43" t="s">
        <v>69</v>
      </c>
      <c r="B33" s="43"/>
      <c r="C33" s="43"/>
      <c r="D33" s="43"/>
      <c r="E33" s="43"/>
      <c r="F33" s="43"/>
      <c r="G33" s="43"/>
      <c r="H33" s="43" t="s">
        <v>70</v>
      </c>
      <c r="I33" s="43"/>
      <c r="J33" s="59"/>
    </row>
    <row r="35" spans="1:10" x14ac:dyDescent="0.3">
      <c r="A35" s="67" t="s">
        <v>88</v>
      </c>
      <c r="B35" s="67"/>
      <c r="C35" s="67"/>
      <c r="D35" s="67"/>
      <c r="E35" s="67"/>
      <c r="F35" s="67"/>
      <c r="G35" s="67"/>
      <c r="H35" s="67"/>
      <c r="I35" s="67"/>
      <c r="J35" s="67"/>
    </row>
  </sheetData>
  <mergeCells count="25">
    <mergeCell ref="A30:B30"/>
    <mergeCell ref="C31:J31"/>
    <mergeCell ref="C30:J30"/>
    <mergeCell ref="A33:G33"/>
    <mergeCell ref="H33:I33"/>
    <mergeCell ref="A35:J35"/>
    <mergeCell ref="A18:B18"/>
    <mergeCell ref="G18:H18"/>
    <mergeCell ref="G20:H20"/>
    <mergeCell ref="G22:H22"/>
    <mergeCell ref="G24:H24"/>
    <mergeCell ref="A28:H28"/>
    <mergeCell ref="C9:D9"/>
    <mergeCell ref="E9:F9"/>
    <mergeCell ref="E11:F11"/>
    <mergeCell ref="C11:D11"/>
    <mergeCell ref="C13:D13"/>
    <mergeCell ref="A16:I16"/>
    <mergeCell ref="A1:I1"/>
    <mergeCell ref="A3:I3"/>
    <mergeCell ref="J3:K3"/>
    <mergeCell ref="A5:B5"/>
    <mergeCell ref="E5:F5"/>
    <mergeCell ref="C7:D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8E14-FC0B-45B6-87A7-9ABA47911AC5}">
  <dimension ref="A1:N40"/>
  <sheetViews>
    <sheetView topLeftCell="A22" workbookViewId="0">
      <selection activeCell="C31" sqref="C31:J31"/>
    </sheetView>
  </sheetViews>
  <sheetFormatPr baseColWidth="10" defaultRowHeight="14.4" x14ac:dyDescent="0.3"/>
  <cols>
    <col min="9" max="9" width="24.44140625" customWidth="1"/>
    <col min="10" max="10" width="20.44140625" customWidth="1"/>
    <col min="12" max="12" width="12.6640625" customWidth="1"/>
  </cols>
  <sheetData>
    <row r="1" spans="1:14" x14ac:dyDescent="0.3">
      <c r="A1" s="43" t="s">
        <v>48</v>
      </c>
      <c r="B1" s="43"/>
      <c r="C1" s="43"/>
      <c r="D1" s="43"/>
      <c r="E1" s="43"/>
      <c r="F1" s="43"/>
      <c r="G1" s="43"/>
      <c r="H1" s="43"/>
      <c r="I1" s="43"/>
    </row>
    <row r="3" spans="1:14" ht="18" x14ac:dyDescent="0.35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60" t="s">
        <v>71</v>
      </c>
      <c r="K3" s="60"/>
      <c r="L3" s="48" t="s">
        <v>51</v>
      </c>
      <c r="M3" s="47" t="s">
        <v>72</v>
      </c>
      <c r="N3" s="47">
        <v>2025</v>
      </c>
    </row>
    <row r="4" spans="1:14" ht="15" thickBot="1" x14ac:dyDescent="0.35"/>
    <row r="5" spans="1:14" ht="15" thickBot="1" x14ac:dyDescent="0.35">
      <c r="A5" s="43" t="s">
        <v>53</v>
      </c>
      <c r="B5" s="43"/>
      <c r="C5" t="s">
        <v>54</v>
      </c>
      <c r="E5" s="49"/>
      <c r="F5" s="50"/>
    </row>
    <row r="6" spans="1:14" ht="15" thickBot="1" x14ac:dyDescent="0.35"/>
    <row r="7" spans="1:14" ht="15" thickBot="1" x14ac:dyDescent="0.35">
      <c r="C7" s="51" t="s">
        <v>55</v>
      </c>
      <c r="D7" s="51"/>
      <c r="E7" s="49"/>
      <c r="F7" s="50"/>
    </row>
    <row r="8" spans="1:14" ht="15" thickBot="1" x14ac:dyDescent="0.35"/>
    <row r="9" spans="1:14" ht="15" thickBot="1" x14ac:dyDescent="0.35">
      <c r="C9" s="51" t="s">
        <v>56</v>
      </c>
      <c r="D9" s="51"/>
      <c r="E9" s="49"/>
      <c r="F9" s="50"/>
    </row>
    <row r="10" spans="1:14" ht="15" thickBot="1" x14ac:dyDescent="0.35"/>
    <row r="11" spans="1:14" ht="15" thickBot="1" x14ac:dyDescent="0.35">
      <c r="C11" s="51" t="s">
        <v>57</v>
      </c>
      <c r="D11" s="54"/>
      <c r="E11" s="49"/>
      <c r="F11" s="50"/>
    </row>
    <row r="12" spans="1:14" ht="15" thickBot="1" x14ac:dyDescent="0.35"/>
    <row r="13" spans="1:14" ht="15" thickBot="1" x14ac:dyDescent="0.35">
      <c r="C13" s="51" t="s">
        <v>58</v>
      </c>
      <c r="D13" s="54"/>
      <c r="E13" s="52"/>
      <c r="F13" s="53"/>
    </row>
    <row r="16" spans="1:14" x14ac:dyDescent="0.3">
      <c r="A16" s="44" t="s">
        <v>59</v>
      </c>
      <c r="B16" s="44"/>
      <c r="C16" s="44"/>
      <c r="D16" s="44"/>
      <c r="E16" s="44"/>
      <c r="F16" s="44"/>
      <c r="G16" s="44"/>
      <c r="H16" s="44"/>
      <c r="I16" s="44"/>
      <c r="J16" s="55"/>
      <c r="K16" s="55"/>
      <c r="L16" s="55"/>
      <c r="M16" s="55"/>
      <c r="N16" s="55"/>
    </row>
    <row r="17" spans="1:10" ht="15" thickBot="1" x14ac:dyDescent="0.35"/>
    <row r="18" spans="1:10" ht="15" thickBot="1" x14ac:dyDescent="0.35">
      <c r="A18" s="43" t="s">
        <v>60</v>
      </c>
      <c r="B18" s="43"/>
      <c r="C18" t="s">
        <v>61</v>
      </c>
      <c r="E18" t="s">
        <v>62</v>
      </c>
      <c r="F18" t="s">
        <v>73</v>
      </c>
      <c r="G18" s="49"/>
      <c r="H18" s="50"/>
    </row>
    <row r="19" spans="1:10" ht="15" thickBot="1" x14ac:dyDescent="0.35"/>
    <row r="20" spans="1:10" ht="15" thickBot="1" x14ac:dyDescent="0.35">
      <c r="C20" t="s">
        <v>64</v>
      </c>
      <c r="G20" s="49"/>
      <c r="H20" s="50"/>
    </row>
    <row r="21" spans="1:10" ht="15" thickBot="1" x14ac:dyDescent="0.35"/>
    <row r="22" spans="1:10" ht="15" thickBot="1" x14ac:dyDescent="0.35">
      <c r="C22" t="s">
        <v>61</v>
      </c>
      <c r="E22" t="s">
        <v>74</v>
      </c>
      <c r="F22" t="s">
        <v>65</v>
      </c>
      <c r="G22" s="49"/>
      <c r="H22" s="50"/>
    </row>
    <row r="23" spans="1:10" ht="15" thickBot="1" x14ac:dyDescent="0.35"/>
    <row r="24" spans="1:10" ht="15" thickBot="1" x14ac:dyDescent="0.35">
      <c r="C24" t="s">
        <v>64</v>
      </c>
      <c r="G24" s="49"/>
      <c r="H24" s="50"/>
    </row>
    <row r="28" spans="1:10" x14ac:dyDescent="0.3">
      <c r="A28" s="44" t="s">
        <v>66</v>
      </c>
      <c r="B28" s="44"/>
      <c r="C28" s="44"/>
      <c r="D28" s="44"/>
      <c r="E28" s="44"/>
      <c r="F28" s="44"/>
      <c r="G28" s="44"/>
      <c r="H28" s="44"/>
      <c r="I28" s="56" t="s">
        <v>75</v>
      </c>
    </row>
    <row r="30" spans="1:10" ht="15" thickBot="1" x14ac:dyDescent="0.35">
      <c r="A30" s="43" t="s">
        <v>68</v>
      </c>
      <c r="B30" s="43"/>
      <c r="C30" s="58" t="s">
        <v>76</v>
      </c>
      <c r="D30" s="58"/>
      <c r="E30" s="58"/>
      <c r="F30" s="58"/>
      <c r="G30" s="58"/>
      <c r="H30" s="58"/>
      <c r="I30" s="58"/>
      <c r="J30" s="58"/>
    </row>
    <row r="31" spans="1:10" ht="15" thickBot="1" x14ac:dyDescent="0.35">
      <c r="C31" s="49"/>
      <c r="D31" s="57"/>
      <c r="E31" s="57"/>
      <c r="F31" s="57"/>
      <c r="G31" s="57"/>
      <c r="H31" s="57"/>
      <c r="I31" s="57"/>
      <c r="J31" s="50"/>
    </row>
    <row r="32" spans="1:10" ht="15" thickBot="1" x14ac:dyDescent="0.35"/>
    <row r="33" spans="1:10" ht="15" thickBot="1" x14ac:dyDescent="0.35">
      <c r="A33" s="43" t="s">
        <v>69</v>
      </c>
      <c r="B33" s="43"/>
      <c r="C33" s="43"/>
      <c r="D33" s="43"/>
      <c r="E33" s="43"/>
      <c r="F33" s="43"/>
      <c r="G33" s="43"/>
      <c r="H33" s="43" t="s">
        <v>70</v>
      </c>
      <c r="I33" s="43"/>
      <c r="J33" s="59"/>
    </row>
    <row r="35" spans="1:10" x14ac:dyDescent="0.3">
      <c r="A35" s="67" t="s">
        <v>88</v>
      </c>
      <c r="B35" s="67"/>
      <c r="C35" s="67"/>
      <c r="D35" s="67"/>
      <c r="E35" s="67"/>
      <c r="F35" s="67"/>
      <c r="G35" s="67"/>
      <c r="H35" s="67"/>
      <c r="I35" s="67"/>
      <c r="J35" s="67"/>
    </row>
    <row r="40" spans="1:10" x14ac:dyDescent="0.3">
      <c r="D40" s="68"/>
    </row>
  </sheetData>
  <mergeCells count="25">
    <mergeCell ref="A30:B30"/>
    <mergeCell ref="C30:J30"/>
    <mergeCell ref="C31:J31"/>
    <mergeCell ref="A33:G33"/>
    <mergeCell ref="H33:I33"/>
    <mergeCell ref="A35:J35"/>
    <mergeCell ref="A18:B18"/>
    <mergeCell ref="G18:H18"/>
    <mergeCell ref="G20:H20"/>
    <mergeCell ref="G22:H22"/>
    <mergeCell ref="G24:H24"/>
    <mergeCell ref="A28:H28"/>
    <mergeCell ref="C9:D9"/>
    <mergeCell ref="E9:F9"/>
    <mergeCell ref="C11:D11"/>
    <mergeCell ref="E11:F11"/>
    <mergeCell ref="C13:D13"/>
    <mergeCell ref="A16:I16"/>
    <mergeCell ref="A1:I1"/>
    <mergeCell ref="A3:I3"/>
    <mergeCell ref="J3:K3"/>
    <mergeCell ref="A5:B5"/>
    <mergeCell ref="E5:F5"/>
    <mergeCell ref="C7:D7"/>
    <mergeCell ref="E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B9D5-A9C3-42F9-9994-4572085585FE}">
  <dimension ref="A1:N35"/>
  <sheetViews>
    <sheetView topLeftCell="A13" workbookViewId="0">
      <selection activeCell="A35" sqref="A35:J35"/>
    </sheetView>
  </sheetViews>
  <sheetFormatPr baseColWidth="10" defaultRowHeight="14.4" x14ac:dyDescent="0.3"/>
  <cols>
    <col min="9" max="9" width="24.44140625" customWidth="1"/>
    <col min="10" max="10" width="20.5546875" customWidth="1"/>
    <col min="12" max="12" width="12.6640625" customWidth="1"/>
  </cols>
  <sheetData>
    <row r="1" spans="1:14" x14ac:dyDescent="0.3">
      <c r="A1" s="43" t="s">
        <v>48</v>
      </c>
      <c r="B1" s="43"/>
      <c r="C1" s="43"/>
      <c r="D1" s="43"/>
      <c r="E1" s="43"/>
      <c r="F1" s="43"/>
      <c r="G1" s="43"/>
      <c r="H1" s="43"/>
      <c r="I1" s="43"/>
    </row>
    <row r="3" spans="1:14" ht="18" x14ac:dyDescent="0.35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46" t="s">
        <v>83</v>
      </c>
      <c r="K3" s="46"/>
      <c r="L3" s="48" t="s">
        <v>51</v>
      </c>
      <c r="M3" s="47" t="s">
        <v>52</v>
      </c>
      <c r="N3" s="47">
        <v>2024</v>
      </c>
    </row>
    <row r="4" spans="1:14" ht="15" thickBot="1" x14ac:dyDescent="0.35"/>
    <row r="5" spans="1:14" ht="15" thickBot="1" x14ac:dyDescent="0.35">
      <c r="A5" s="43" t="s">
        <v>53</v>
      </c>
      <c r="B5" s="43"/>
      <c r="C5" t="s">
        <v>54</v>
      </c>
      <c r="E5" s="49"/>
      <c r="F5" s="50"/>
    </row>
    <row r="6" spans="1:14" ht="15" thickBot="1" x14ac:dyDescent="0.35"/>
    <row r="7" spans="1:14" ht="15" thickBot="1" x14ac:dyDescent="0.35">
      <c r="C7" s="51" t="s">
        <v>55</v>
      </c>
      <c r="D7" s="51"/>
      <c r="E7" s="49"/>
      <c r="F7" s="50"/>
    </row>
    <row r="8" spans="1:14" ht="15" thickBot="1" x14ac:dyDescent="0.35"/>
    <row r="9" spans="1:14" ht="15" thickBot="1" x14ac:dyDescent="0.35">
      <c r="C9" s="51" t="s">
        <v>56</v>
      </c>
      <c r="D9" s="51"/>
      <c r="E9" s="49"/>
      <c r="F9" s="50"/>
    </row>
    <row r="10" spans="1:14" ht="15" thickBot="1" x14ac:dyDescent="0.35"/>
    <row r="11" spans="1:14" ht="15" thickBot="1" x14ac:dyDescent="0.35">
      <c r="C11" s="51" t="s">
        <v>57</v>
      </c>
      <c r="D11" s="54"/>
      <c r="E11" s="49"/>
      <c r="F11" s="50"/>
    </row>
    <row r="12" spans="1:14" ht="15" thickBot="1" x14ac:dyDescent="0.35"/>
    <row r="13" spans="1:14" ht="15" thickBot="1" x14ac:dyDescent="0.35">
      <c r="C13" s="51" t="s">
        <v>58</v>
      </c>
      <c r="D13" s="54"/>
      <c r="E13" s="52"/>
      <c r="F13" s="53"/>
    </row>
    <row r="16" spans="1:14" x14ac:dyDescent="0.3">
      <c r="A16" s="44" t="s">
        <v>59</v>
      </c>
      <c r="B16" s="44"/>
      <c r="C16" s="44"/>
      <c r="D16" s="44"/>
      <c r="E16" s="44"/>
      <c r="F16" s="44"/>
      <c r="G16" s="44"/>
      <c r="H16" s="44"/>
      <c r="I16" s="44"/>
      <c r="J16" s="55"/>
      <c r="K16" s="55"/>
      <c r="L16" s="55"/>
      <c r="M16" s="55"/>
      <c r="N16" s="55"/>
    </row>
    <row r="17" spans="1:10" ht="15" thickBot="1" x14ac:dyDescent="0.35"/>
    <row r="18" spans="1:10" ht="15" thickBot="1" x14ac:dyDescent="0.35">
      <c r="A18" s="43" t="s">
        <v>60</v>
      </c>
      <c r="B18" s="43"/>
      <c r="C18" t="s">
        <v>61</v>
      </c>
      <c r="E18" t="s">
        <v>86</v>
      </c>
      <c r="F18" t="s">
        <v>73</v>
      </c>
      <c r="G18" s="49"/>
      <c r="H18" s="50"/>
    </row>
    <row r="19" spans="1:10" ht="15" thickBot="1" x14ac:dyDescent="0.35"/>
    <row r="20" spans="1:10" ht="15" thickBot="1" x14ac:dyDescent="0.35">
      <c r="C20" t="s">
        <v>64</v>
      </c>
      <c r="G20" s="49"/>
      <c r="H20" s="50"/>
    </row>
    <row r="21" spans="1:10" ht="15" thickBot="1" x14ac:dyDescent="0.35"/>
    <row r="22" spans="1:10" ht="15" thickBot="1" x14ac:dyDescent="0.35">
      <c r="C22" t="s">
        <v>61</v>
      </c>
      <c r="E22" t="s">
        <v>87</v>
      </c>
      <c r="F22" t="s">
        <v>73</v>
      </c>
      <c r="G22" s="49"/>
      <c r="H22" s="50"/>
    </row>
    <row r="23" spans="1:10" ht="15" thickBot="1" x14ac:dyDescent="0.35"/>
    <row r="24" spans="1:10" ht="15" thickBot="1" x14ac:dyDescent="0.35">
      <c r="C24" t="s">
        <v>64</v>
      </c>
      <c r="G24" s="49"/>
      <c r="H24" s="50"/>
    </row>
    <row r="28" spans="1:10" x14ac:dyDescent="0.3">
      <c r="A28" s="44" t="s">
        <v>66</v>
      </c>
      <c r="B28" s="44"/>
      <c r="C28" s="44"/>
      <c r="D28" s="44"/>
      <c r="E28" s="44"/>
      <c r="F28" s="44"/>
      <c r="G28" s="44"/>
      <c r="H28" s="44"/>
      <c r="I28" s="56" t="s">
        <v>77</v>
      </c>
    </row>
    <row r="30" spans="1:10" ht="15" thickBot="1" x14ac:dyDescent="0.35">
      <c r="A30" s="43" t="s">
        <v>68</v>
      </c>
      <c r="B30" s="43"/>
      <c r="C30" s="58" t="s">
        <v>76</v>
      </c>
      <c r="D30" s="58"/>
      <c r="E30" s="58"/>
      <c r="F30" s="58"/>
      <c r="G30" s="58"/>
      <c r="H30" s="58"/>
      <c r="I30" s="58"/>
      <c r="J30" s="58"/>
    </row>
    <row r="31" spans="1:10" ht="15" thickBot="1" x14ac:dyDescent="0.35">
      <c r="C31" s="49"/>
      <c r="D31" s="57"/>
      <c r="E31" s="57"/>
      <c r="F31" s="57"/>
      <c r="G31" s="57"/>
      <c r="H31" s="57"/>
      <c r="I31" s="57"/>
      <c r="J31" s="50"/>
    </row>
    <row r="32" spans="1:10" ht="15" thickBot="1" x14ac:dyDescent="0.35"/>
    <row r="33" spans="1:10" ht="15" thickBot="1" x14ac:dyDescent="0.35">
      <c r="A33" s="43" t="s">
        <v>69</v>
      </c>
      <c r="B33" s="43"/>
      <c r="C33" s="43"/>
      <c r="D33" s="43"/>
      <c r="E33" s="43"/>
      <c r="F33" s="43"/>
      <c r="G33" s="43"/>
      <c r="H33" s="43" t="s">
        <v>70</v>
      </c>
      <c r="I33" s="43"/>
      <c r="J33" s="59"/>
    </row>
    <row r="35" spans="1:10" x14ac:dyDescent="0.3">
      <c r="A35" s="67" t="s">
        <v>88</v>
      </c>
      <c r="B35" s="67"/>
      <c r="C35" s="67"/>
      <c r="D35" s="67"/>
      <c r="E35" s="67"/>
      <c r="F35" s="67"/>
      <c r="G35" s="67"/>
      <c r="H35" s="67"/>
      <c r="I35" s="67"/>
      <c r="J35" s="67"/>
    </row>
  </sheetData>
  <mergeCells count="25">
    <mergeCell ref="A30:B30"/>
    <mergeCell ref="C30:J30"/>
    <mergeCell ref="C31:J31"/>
    <mergeCell ref="A33:G33"/>
    <mergeCell ref="H33:I33"/>
    <mergeCell ref="A35:J35"/>
    <mergeCell ref="A18:B18"/>
    <mergeCell ref="G18:H18"/>
    <mergeCell ref="G20:H20"/>
    <mergeCell ref="G22:H22"/>
    <mergeCell ref="G24:H24"/>
    <mergeCell ref="A28:H28"/>
    <mergeCell ref="C9:D9"/>
    <mergeCell ref="E9:F9"/>
    <mergeCell ref="C11:D11"/>
    <mergeCell ref="E11:F11"/>
    <mergeCell ref="C13:D13"/>
    <mergeCell ref="A16:I16"/>
    <mergeCell ref="A1:I1"/>
    <mergeCell ref="A3:I3"/>
    <mergeCell ref="J3:K3"/>
    <mergeCell ref="A5:B5"/>
    <mergeCell ref="E5:F5"/>
    <mergeCell ref="C7:D7"/>
    <mergeCell ref="E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B8B9-C8B8-45A6-9F30-252B8D1469DD}">
  <dimension ref="A1:N35"/>
  <sheetViews>
    <sheetView topLeftCell="A13" workbookViewId="0">
      <selection activeCell="A35" sqref="A35:J35"/>
    </sheetView>
  </sheetViews>
  <sheetFormatPr baseColWidth="10" defaultRowHeight="14.4" x14ac:dyDescent="0.3"/>
  <cols>
    <col min="9" max="9" width="24.44140625" customWidth="1"/>
    <col min="10" max="10" width="22.109375" customWidth="1"/>
    <col min="12" max="12" width="12.6640625" customWidth="1"/>
  </cols>
  <sheetData>
    <row r="1" spans="1:14" x14ac:dyDescent="0.3">
      <c r="A1" s="43" t="s">
        <v>48</v>
      </c>
      <c r="B1" s="43"/>
      <c r="C1" s="43"/>
      <c r="D1" s="43"/>
      <c r="E1" s="43"/>
      <c r="F1" s="43"/>
      <c r="G1" s="43"/>
      <c r="H1" s="43"/>
      <c r="I1" s="43"/>
    </row>
    <row r="3" spans="1:14" ht="18" x14ac:dyDescent="0.35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46" t="s">
        <v>84</v>
      </c>
      <c r="K3" s="46"/>
      <c r="L3" s="48" t="s">
        <v>51</v>
      </c>
      <c r="M3" s="47" t="s">
        <v>72</v>
      </c>
      <c r="N3" s="47">
        <v>2024</v>
      </c>
    </row>
    <row r="4" spans="1:14" ht="15" thickBot="1" x14ac:dyDescent="0.35"/>
    <row r="5" spans="1:14" ht="15" thickBot="1" x14ac:dyDescent="0.35">
      <c r="A5" s="43" t="s">
        <v>53</v>
      </c>
      <c r="B5" s="43"/>
      <c r="C5" t="s">
        <v>54</v>
      </c>
      <c r="E5" s="49"/>
      <c r="F5" s="50"/>
    </row>
    <row r="6" spans="1:14" ht="15" thickBot="1" x14ac:dyDescent="0.35"/>
    <row r="7" spans="1:14" ht="15" thickBot="1" x14ac:dyDescent="0.35">
      <c r="C7" s="51" t="s">
        <v>55</v>
      </c>
      <c r="D7" s="51"/>
      <c r="E7" s="49"/>
      <c r="F7" s="50"/>
    </row>
    <row r="8" spans="1:14" ht="15" thickBot="1" x14ac:dyDescent="0.35"/>
    <row r="9" spans="1:14" ht="15" thickBot="1" x14ac:dyDescent="0.35">
      <c r="C9" s="51" t="s">
        <v>56</v>
      </c>
      <c r="D9" s="51"/>
      <c r="E9" s="49"/>
      <c r="F9" s="50"/>
    </row>
    <row r="10" spans="1:14" ht="15" thickBot="1" x14ac:dyDescent="0.35"/>
    <row r="11" spans="1:14" ht="15" thickBot="1" x14ac:dyDescent="0.35">
      <c r="C11" s="51" t="s">
        <v>57</v>
      </c>
      <c r="D11" s="54"/>
      <c r="E11" s="49"/>
      <c r="F11" s="50"/>
    </row>
    <row r="12" spans="1:14" ht="15" thickBot="1" x14ac:dyDescent="0.35"/>
    <row r="13" spans="1:14" ht="15" thickBot="1" x14ac:dyDescent="0.35">
      <c r="C13" s="51" t="s">
        <v>58</v>
      </c>
      <c r="D13" s="54"/>
      <c r="E13" s="52"/>
      <c r="F13" s="53"/>
    </row>
    <row r="16" spans="1:14" x14ac:dyDescent="0.3">
      <c r="A16" s="44" t="s">
        <v>59</v>
      </c>
      <c r="B16" s="44"/>
      <c r="C16" s="44"/>
      <c r="D16" s="44"/>
      <c r="E16" s="44"/>
      <c r="F16" s="44"/>
      <c r="G16" s="44"/>
      <c r="H16" s="44"/>
      <c r="I16" s="44"/>
      <c r="J16" s="55"/>
      <c r="K16" s="55"/>
      <c r="L16" s="55"/>
      <c r="M16" s="55"/>
      <c r="N16" s="55"/>
    </row>
    <row r="17" spans="1:10" ht="15" thickBot="1" x14ac:dyDescent="0.35"/>
    <row r="18" spans="1:10" ht="15" thickBot="1" x14ac:dyDescent="0.35">
      <c r="A18" s="43" t="s">
        <v>60</v>
      </c>
      <c r="B18" s="43"/>
      <c r="C18" t="s">
        <v>61</v>
      </c>
      <c r="E18" t="s">
        <v>86</v>
      </c>
      <c r="F18" t="s">
        <v>73</v>
      </c>
      <c r="G18" s="49"/>
      <c r="H18" s="50"/>
    </row>
    <row r="19" spans="1:10" ht="15" thickBot="1" x14ac:dyDescent="0.35"/>
    <row r="20" spans="1:10" ht="15" thickBot="1" x14ac:dyDescent="0.35">
      <c r="C20" t="s">
        <v>64</v>
      </c>
      <c r="G20" s="49"/>
      <c r="H20" s="50"/>
    </row>
    <row r="21" spans="1:10" ht="15" thickBot="1" x14ac:dyDescent="0.35"/>
    <row r="22" spans="1:10" ht="15" thickBot="1" x14ac:dyDescent="0.35">
      <c r="C22" t="s">
        <v>61</v>
      </c>
      <c r="E22" t="s">
        <v>62</v>
      </c>
      <c r="F22" t="s">
        <v>63</v>
      </c>
      <c r="G22" s="49"/>
      <c r="H22" s="50"/>
    </row>
    <row r="23" spans="1:10" ht="15" thickBot="1" x14ac:dyDescent="0.35"/>
    <row r="24" spans="1:10" ht="15" thickBot="1" x14ac:dyDescent="0.35">
      <c r="C24" t="s">
        <v>64</v>
      </c>
      <c r="G24" s="49"/>
      <c r="H24" s="50"/>
    </row>
    <row r="28" spans="1:10" x14ac:dyDescent="0.3">
      <c r="A28" s="44" t="s">
        <v>66</v>
      </c>
      <c r="B28" s="44"/>
      <c r="C28" s="44"/>
      <c r="D28" s="44"/>
      <c r="E28" s="44"/>
      <c r="F28" s="44"/>
      <c r="G28" s="44"/>
      <c r="H28" s="44"/>
      <c r="I28" s="56" t="s">
        <v>78</v>
      </c>
    </row>
    <row r="30" spans="1:10" ht="15" thickBot="1" x14ac:dyDescent="0.35">
      <c r="A30" s="43" t="s">
        <v>68</v>
      </c>
      <c r="B30" s="43"/>
      <c r="C30" s="58" t="s">
        <v>76</v>
      </c>
      <c r="D30" s="58"/>
      <c r="E30" s="58"/>
      <c r="F30" s="58"/>
      <c r="G30" s="58"/>
      <c r="H30" s="58"/>
      <c r="I30" s="58"/>
      <c r="J30" s="58"/>
    </row>
    <row r="31" spans="1:10" ht="15" thickBot="1" x14ac:dyDescent="0.35">
      <c r="C31" s="49"/>
      <c r="D31" s="57"/>
      <c r="E31" s="57"/>
      <c r="F31" s="57"/>
      <c r="G31" s="57"/>
      <c r="H31" s="57"/>
      <c r="I31" s="57"/>
      <c r="J31" s="50"/>
    </row>
    <row r="32" spans="1:10" ht="15" thickBot="1" x14ac:dyDescent="0.35"/>
    <row r="33" spans="1:10" ht="15" thickBot="1" x14ac:dyDescent="0.35">
      <c r="A33" s="43" t="s">
        <v>69</v>
      </c>
      <c r="B33" s="43"/>
      <c r="C33" s="43"/>
      <c r="D33" s="43"/>
      <c r="E33" s="43"/>
      <c r="F33" s="43"/>
      <c r="G33" s="43"/>
      <c r="H33" s="43" t="s">
        <v>70</v>
      </c>
      <c r="I33" s="43"/>
      <c r="J33" s="59"/>
    </row>
    <row r="35" spans="1:10" x14ac:dyDescent="0.3">
      <c r="A35" s="67" t="s">
        <v>88</v>
      </c>
      <c r="B35" s="67"/>
      <c r="C35" s="67"/>
      <c r="D35" s="67"/>
      <c r="E35" s="67"/>
      <c r="F35" s="67"/>
      <c r="G35" s="67"/>
      <c r="H35" s="67"/>
      <c r="I35" s="67"/>
      <c r="J35" s="67"/>
    </row>
  </sheetData>
  <mergeCells count="25">
    <mergeCell ref="A30:B30"/>
    <mergeCell ref="C30:J30"/>
    <mergeCell ref="C31:J31"/>
    <mergeCell ref="A33:G33"/>
    <mergeCell ref="H33:I33"/>
    <mergeCell ref="A35:J35"/>
    <mergeCell ref="A18:B18"/>
    <mergeCell ref="G18:H18"/>
    <mergeCell ref="G20:H20"/>
    <mergeCell ref="G22:H22"/>
    <mergeCell ref="G24:H24"/>
    <mergeCell ref="A28:H28"/>
    <mergeCell ref="C9:D9"/>
    <mergeCell ref="E9:F9"/>
    <mergeCell ref="C11:D11"/>
    <mergeCell ref="E11:F11"/>
    <mergeCell ref="C13:D13"/>
    <mergeCell ref="A16:I16"/>
    <mergeCell ref="A1:I1"/>
    <mergeCell ref="A3:I3"/>
    <mergeCell ref="J3:K3"/>
    <mergeCell ref="A5:B5"/>
    <mergeCell ref="E5:F5"/>
    <mergeCell ref="C7:D7"/>
    <mergeCell ref="E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CF60-5881-4551-AA3B-CF8461934B6D}">
  <dimension ref="A1:N35"/>
  <sheetViews>
    <sheetView topLeftCell="A13" workbookViewId="0">
      <selection activeCell="A35" sqref="A35:J35"/>
    </sheetView>
  </sheetViews>
  <sheetFormatPr baseColWidth="10" defaultRowHeight="14.4" x14ac:dyDescent="0.3"/>
  <cols>
    <col min="9" max="9" width="24.44140625" customWidth="1"/>
    <col min="10" max="10" width="20.44140625" customWidth="1"/>
    <col min="12" max="12" width="12.6640625" customWidth="1"/>
  </cols>
  <sheetData>
    <row r="1" spans="1:14" x14ac:dyDescent="0.3">
      <c r="A1" s="43" t="s">
        <v>48</v>
      </c>
      <c r="B1" s="43"/>
      <c r="C1" s="43"/>
      <c r="D1" s="43"/>
      <c r="E1" s="43"/>
      <c r="F1" s="43"/>
      <c r="G1" s="43"/>
      <c r="H1" s="43"/>
      <c r="I1" s="43"/>
    </row>
    <row r="3" spans="1:14" ht="18" x14ac:dyDescent="0.35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46" t="s">
        <v>85</v>
      </c>
      <c r="K3" s="46"/>
      <c r="L3" s="48" t="s">
        <v>51</v>
      </c>
      <c r="M3" s="47" t="s">
        <v>52</v>
      </c>
      <c r="N3" s="47">
        <v>2025</v>
      </c>
    </row>
    <row r="4" spans="1:14" ht="15" thickBot="1" x14ac:dyDescent="0.35"/>
    <row r="5" spans="1:14" ht="15" thickBot="1" x14ac:dyDescent="0.35">
      <c r="A5" s="43" t="s">
        <v>53</v>
      </c>
      <c r="B5" s="43"/>
      <c r="C5" t="s">
        <v>54</v>
      </c>
      <c r="E5" s="49"/>
      <c r="F5" s="50"/>
    </row>
    <row r="6" spans="1:14" ht="15" thickBot="1" x14ac:dyDescent="0.35"/>
    <row r="7" spans="1:14" ht="15" thickBot="1" x14ac:dyDescent="0.35">
      <c r="C7" s="51" t="s">
        <v>55</v>
      </c>
      <c r="D7" s="51"/>
      <c r="E7" s="49"/>
      <c r="F7" s="50"/>
    </row>
    <row r="8" spans="1:14" ht="15" thickBot="1" x14ac:dyDescent="0.35"/>
    <row r="9" spans="1:14" ht="15" thickBot="1" x14ac:dyDescent="0.35">
      <c r="C9" s="51" t="s">
        <v>56</v>
      </c>
      <c r="D9" s="51"/>
      <c r="E9" s="49"/>
      <c r="F9" s="50"/>
    </row>
    <row r="10" spans="1:14" ht="15" thickBot="1" x14ac:dyDescent="0.35"/>
    <row r="11" spans="1:14" ht="15" thickBot="1" x14ac:dyDescent="0.35">
      <c r="C11" s="51" t="s">
        <v>57</v>
      </c>
      <c r="D11" s="54"/>
      <c r="E11" s="49"/>
      <c r="F11" s="50"/>
    </row>
    <row r="12" spans="1:14" ht="15" thickBot="1" x14ac:dyDescent="0.35"/>
    <row r="13" spans="1:14" ht="15" thickBot="1" x14ac:dyDescent="0.35">
      <c r="C13" s="51" t="s">
        <v>58</v>
      </c>
      <c r="D13" s="54"/>
      <c r="E13" s="52"/>
      <c r="F13" s="53"/>
    </row>
    <row r="16" spans="1:14" x14ac:dyDescent="0.3">
      <c r="A16" s="44" t="s">
        <v>59</v>
      </c>
      <c r="B16" s="44"/>
      <c r="C16" s="44"/>
      <c r="D16" s="44"/>
      <c r="E16" s="44"/>
      <c r="F16" s="44"/>
      <c r="G16" s="44"/>
      <c r="H16" s="44"/>
      <c r="I16" s="44"/>
      <c r="J16" s="55"/>
      <c r="K16" s="55"/>
      <c r="L16" s="55"/>
      <c r="M16" s="55"/>
      <c r="N16" s="55"/>
    </row>
    <row r="17" spans="1:10" ht="15" thickBot="1" x14ac:dyDescent="0.35"/>
    <row r="18" spans="1:10" ht="15" thickBot="1" x14ac:dyDescent="0.35">
      <c r="A18" s="43" t="s">
        <v>60</v>
      </c>
      <c r="B18" s="43"/>
      <c r="C18" t="s">
        <v>61</v>
      </c>
      <c r="E18" t="s">
        <v>86</v>
      </c>
      <c r="F18" t="s">
        <v>65</v>
      </c>
      <c r="G18" s="49"/>
      <c r="H18" s="50"/>
    </row>
    <row r="19" spans="1:10" ht="15" thickBot="1" x14ac:dyDescent="0.35"/>
    <row r="20" spans="1:10" ht="15" thickBot="1" x14ac:dyDescent="0.35">
      <c r="C20" t="s">
        <v>64</v>
      </c>
      <c r="G20" s="49"/>
      <c r="H20" s="50"/>
    </row>
    <row r="21" spans="1:10" ht="15" thickBot="1" x14ac:dyDescent="0.35"/>
    <row r="22" spans="1:10" ht="15" thickBot="1" x14ac:dyDescent="0.35">
      <c r="C22" t="s">
        <v>61</v>
      </c>
      <c r="E22" t="s">
        <v>62</v>
      </c>
      <c r="F22" t="s">
        <v>73</v>
      </c>
      <c r="G22" s="49"/>
      <c r="H22" s="50"/>
    </row>
    <row r="23" spans="1:10" ht="15" thickBot="1" x14ac:dyDescent="0.35"/>
    <row r="24" spans="1:10" ht="15" thickBot="1" x14ac:dyDescent="0.35">
      <c r="C24" t="s">
        <v>64</v>
      </c>
      <c r="G24" s="49"/>
      <c r="H24" s="50"/>
    </row>
    <row r="28" spans="1:10" x14ac:dyDescent="0.3">
      <c r="A28" s="44" t="s">
        <v>66</v>
      </c>
      <c r="B28" s="44"/>
      <c r="C28" s="44"/>
      <c r="D28" s="44"/>
      <c r="E28" s="44"/>
      <c r="F28" s="44"/>
      <c r="G28" s="44"/>
      <c r="H28" s="44"/>
      <c r="I28" s="56" t="s">
        <v>67</v>
      </c>
    </row>
    <row r="30" spans="1:10" ht="15" thickBot="1" x14ac:dyDescent="0.35">
      <c r="A30" s="43" t="s">
        <v>68</v>
      </c>
      <c r="B30" s="43"/>
      <c r="C30" s="58" t="s">
        <v>76</v>
      </c>
      <c r="D30" s="58"/>
      <c r="E30" s="58"/>
      <c r="F30" s="58"/>
      <c r="G30" s="58"/>
      <c r="H30" s="58"/>
      <c r="I30" s="58"/>
      <c r="J30" s="58"/>
    </row>
    <row r="31" spans="1:10" ht="15" thickBot="1" x14ac:dyDescent="0.35">
      <c r="C31" s="49"/>
      <c r="D31" s="57"/>
      <c r="E31" s="57"/>
      <c r="F31" s="57"/>
      <c r="G31" s="57"/>
      <c r="H31" s="57"/>
      <c r="I31" s="57"/>
      <c r="J31" s="50"/>
    </row>
    <row r="32" spans="1:10" ht="15" thickBot="1" x14ac:dyDescent="0.35"/>
    <row r="33" spans="1:10" ht="15" thickBot="1" x14ac:dyDescent="0.35">
      <c r="A33" s="43" t="s">
        <v>69</v>
      </c>
      <c r="B33" s="43"/>
      <c r="C33" s="43"/>
      <c r="D33" s="43"/>
      <c r="E33" s="43"/>
      <c r="F33" s="43"/>
      <c r="G33" s="43"/>
      <c r="H33" s="43" t="s">
        <v>70</v>
      </c>
      <c r="I33" s="43"/>
      <c r="J33" s="59"/>
    </row>
    <row r="35" spans="1:10" x14ac:dyDescent="0.3">
      <c r="A35" s="67" t="s">
        <v>88</v>
      </c>
      <c r="B35" s="67"/>
      <c r="C35" s="67"/>
      <c r="D35" s="67"/>
      <c r="E35" s="67"/>
      <c r="F35" s="67"/>
      <c r="G35" s="67"/>
      <c r="H35" s="67"/>
      <c r="I35" s="67"/>
      <c r="J35" s="67"/>
    </row>
  </sheetData>
  <mergeCells count="25">
    <mergeCell ref="A35:J35"/>
    <mergeCell ref="A30:B30"/>
    <mergeCell ref="C30:J30"/>
    <mergeCell ref="C31:J31"/>
    <mergeCell ref="A33:G33"/>
    <mergeCell ref="H33:I33"/>
    <mergeCell ref="A18:B18"/>
    <mergeCell ref="G18:H18"/>
    <mergeCell ref="G20:H20"/>
    <mergeCell ref="G22:H22"/>
    <mergeCell ref="G24:H24"/>
    <mergeCell ref="A28:H28"/>
    <mergeCell ref="C9:D9"/>
    <mergeCell ref="E9:F9"/>
    <mergeCell ref="C11:D11"/>
    <mergeCell ref="E11:F11"/>
    <mergeCell ref="C13:D13"/>
    <mergeCell ref="A16:I16"/>
    <mergeCell ref="A1:I1"/>
    <mergeCell ref="A3:I3"/>
    <mergeCell ref="J3:K3"/>
    <mergeCell ref="A5:B5"/>
    <mergeCell ref="E5:F5"/>
    <mergeCell ref="C7:D7"/>
    <mergeCell ref="E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A E A A B Q S w M E F A A C A A g A F K C 7 X L Q N Q p e l A A A A 9 w A A A B I A H A B D b 2 5 m a W c v U G F j a 2 F n Z S 5 4 b W w g o h g A K K A U A A A A A A A A A A A A A A A A A A A A A A A A A A A A h Y 8 x D o I w G I W v Q r r T l p I Y J T 9 l Y J V o Y m J c m 1 K h E Y q h x X I 3 B 4 / k F c Q o 6 u b 4 v v c N 7 9 2 v N 8 j G t g k u q r e 6 M y m K M E W B M r I r t a l S N L h j u E Q Z h 6 2 Q J 1 G p Y J K N T U Z b p q h 2 7 p w Q 4 r 3 H P s Z d X x F G a U Q O x X o n a 9 U K 9 J H 1 f z n U x j p h p E I c 9 q 8 x n O H V A s c s Y j G m Q G Y K h T Z f g 0 2 D n + 0 P h H x o 3 N A r r m y Y b 4 D M E c j 7 B H 8 A U E s D B B Q A A g A I A B S g u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o L t c / j c I Z V k B A A A 6 A g A A E w A c A E Z v c m 1 1 b G F z L 1 N l Y 3 R p b 2 4 x L m 0 g o h g A K K A U A A A A A A A A A A A A A A A A A A A A A A A A A A A A d V H b S g M x E H 0 v 9 B / C + t J C W G h R H y z 7 U L f 1 A u K F 3 T 6 5 I r P Z s Q 5 k M 0 u S F m v p V / k J / p h Z V 1 C s 5 i W T M 3 P O n E M c K k 9 s R N b d o 0 m / 1 + + 5 Z 7 B Y i Y N I k 0 F w o r G 8 Q a X o / c 1 E I h E a f b 8 n w r m x t E Q T k N S t 4 x m r V Y 3 G D 8 5 I Y 5 y y 8 e H h B l F 6 U i w c W l e A L s E X M 8 t N y S 9 F e n p d j N K r a T b P x D T N F 9 O r e V a c o 0 W j C M Q T G Q g F W i j 2 P c T K r a O h v J + h p p o 8 2 i S S k R Q p 6 1 V t X H I o x d w o r s g s k 9 H 4 a C z F 3 Y o 9 Z n 6 j M f k u 4 2 s 2 + D C U X Z S D K H C g x F e o + H N Z z W s K Z Z s 3 h z K M 3 7 a Y x w u E K q Q Z d N m l u P / C p 1 p n C j R Y l 3 i 7 + i m c U 8 N C Q V 1 S 0 P 7 W y y 0 Y 9 8 S 2 7 n z n m w b d 4 F 8 b c r v t f k O H p J f G H x / G L W M n R c B 5 C Z Z 8 T Y r 3 m w 0 H G r e 9 x 6 U N q u P 9 k R o r g s d 2 0 y / x 3 b D f I / N 3 j s k H U E s B A i 0 A F A A C A A g A F K C 7 X L Q N Q p e l A A A A 9 w A A A B I A A A A A A A A A A A A A A A A A A A A A A E N v b m Z p Z y 9 Q Y W N r Y W d l L n h t b F B L A Q I t A B Q A A g A I A B S g u 1 w P y u m r p A A A A O k A A A A T A A A A A A A A A A A A A A A A A P E A A A B b Q 2 9 u d G V u d F 9 U e X B l c 1 0 u e G 1 s U E s B A i 0 A F A A C A A g A F K C 7 X P 4 3 C G V Z A Q A A O g I A A B M A A A A A A A A A A A A A A A A A 4 g E A A E Z v c m 1 1 b G F z L 1 N l Y 3 R p b 2 4 x L m 1 Q S w U G A A A A A A M A A w D C A A A A i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w o A A A A A A A C R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G l u Z W F z J T I w c H J v e W V j Y 2 k l Q z M l Q j N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j h U M D A 6 N D k 6 N T E u O T U 3 N D M 5 N l o i I C 8 + P E V u d H J 5 I F R 5 c G U 9 I k Z p b G x D b 2 x 1 b W 5 U e X B l c y I g V m F s d W U 9 I n N B d 0 1 E Q X c 9 P S I g L z 4 8 R W 5 0 c n k g V H l w Z T 0 i R m l s b E N v b H V t b k 5 h b W V z I i B W Y W x 1 Z T 0 i c 1 s m c X V v d D t s a W 5 l Y W w m c X V v d D s s J n F 1 b 3 Q 7 b G 9 n Y X J p d G 1 p Y 2 8 m c X V v d D s s J n F 1 b 3 Q 7 c G 9 s a W 5 v b W l j b 1 9 n c m F k b z I m c X V v d D s s J n F 1 b 3 Q 7 b W V k a W F f b W 9 2 a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a W 5 l Y X M g c H J v e W V j Y 2 n D s 2 4 v V G l w b y B j Y W 1 i a W F k b y 5 7 b G l u Z W F s L D B 9 J n F 1 b 3 Q 7 L C Z x d W 9 0 O 1 N l Y 3 R p b 2 4 x L 2 x p b m V h c y B w c m 9 5 Z W N j a c O z b i 9 U a X B v I G N h b W J p Y W R v L n t s b 2 d h c m l 0 b W l j b y w x f S Z x d W 9 0 O y w m c X V v d D t T Z W N 0 a W 9 u M S 9 s a W 5 l Y X M g c H J v e W V j Y 2 n D s 2 4 v V G l w b y B j Y W 1 i a W F k b y 5 7 c G 9 s a W 5 v b W l j b 1 9 n c m F k b z I s M n 0 m c X V v d D s s J n F 1 b 3 Q 7 U 2 V j d G l v b j E v b G l u Z W F z I H B y b 3 l l Y 2 N p w 7 N u L 1 R p c G 8 g Y 2 F t Y m l h Z G 8 u e 2 1 l Z G l h X 2 1 v d m l s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x p b m V h c y B w c m 9 5 Z W N j a c O z b i 9 U a X B v I G N h b W J p Y W R v L n t s a W 5 l Y W w s M H 0 m c X V v d D s s J n F 1 b 3 Q 7 U 2 V j d G l v b j E v b G l u Z W F z I H B y b 3 l l Y 2 N p w 7 N u L 1 R p c G 8 g Y 2 F t Y m l h Z G 8 u e 2 x v Z 2 F y a X R t a W N v L D F 9 J n F 1 b 3 Q 7 L C Z x d W 9 0 O 1 N l Y 3 R p b 2 4 x L 2 x p b m V h c y B w c m 9 5 Z W N j a c O z b i 9 U a X B v I G N h b W J p Y W R v L n t w b 2 x p b m 9 t a W N v X 2 d y Y W R v M i w y f S Z x d W 9 0 O y w m c X V v d D t T Z W N 0 a W 9 u M S 9 s a W 5 l Y X M g c H J v e W V j Y 2 n D s 2 4 v V G l w b y B j Y W 1 i a W F k b y 5 7 b W V k a W F f b W 9 2 a W w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x p b m V h c y U y M H B y b 3 l l Y 2 N p J U M z J U I z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5 l Y X M l M j B w c m 9 5 Z W N j a S V D M y V C M 2 4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l u Z W F z J T I w c H J v e W V j Y 2 k l Q z M l Q j N u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X D M t 8 7 b b O Q I 5 p r q O v e R u j A A A A A A I A A A A A A B B m A A A A A Q A A I A A A A P T c O d S 1 c Q F L a Y t N b c 3 a w K Y Z 5 k B R d 6 k n B V M Q m o O q 3 m j b A A A A A A 6 A A A A A A g A A I A A A A O h e T p w r X 2 Y 4 Y 6 7 / I i W V v 6 8 c Y a 9 z o X 6 / L 5 c k m r M h T Q x p U A A A A J T e B i L L Z c 4 O 3 V l Q F 1 Y 1 c / 9 J 9 Q j m 2 9 N l P p 9 F w u J M j U D 2 z p G X v I g f P Y m t L c L U 4 n 8 j d i k z / 1 d E Q 2 c B O S Z F Y q y 0 i I 7 a m L P f e z R v R j 3 k C A L k l E x W Q A A A A K u I y L G v V P X x X g F q 1 5 n V j 5 X s f k v 2 9 V b l j P X v t n v J l Q g E i E c Z N a g g g G w H D / Q s L m + N B 4 o 0 U x r x 0 H g q v / u q U 5 M c w t Y = < / D a t a M a s h u p > 
</file>

<file path=customXml/itemProps1.xml><?xml version="1.0" encoding="utf-8"?>
<ds:datastoreItem xmlns:ds="http://schemas.openxmlformats.org/officeDocument/2006/customXml" ds:itemID="{500B28BB-5FB2-486E-B4C3-F125DBDFD6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DATOS</vt:lpstr>
      <vt:lpstr>TEMA 1</vt:lpstr>
      <vt:lpstr>TEMA 2</vt:lpstr>
      <vt:lpstr>TEMA 3</vt:lpstr>
      <vt:lpstr>TEMA 4</vt:lpstr>
      <vt:lpstr>TEMA 5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Bateman</dc:creator>
  <cp:lastModifiedBy>Alfredo Bateman</cp:lastModifiedBy>
  <dcterms:created xsi:type="dcterms:W3CDTF">2026-05-27T15:52:09Z</dcterms:created>
  <dcterms:modified xsi:type="dcterms:W3CDTF">2026-05-28T01:13:36Z</dcterms:modified>
</cp:coreProperties>
</file>